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hiro2\Desktop\"/>
    </mc:Choice>
  </mc:AlternateContent>
  <xr:revisionPtr revIDLastSave="0" documentId="13_ncr:1_{D8AAEBEC-3AAF-4713-8DFB-EAFCD87585C9}" xr6:coauthVersionLast="47" xr6:coauthVersionMax="47" xr10:uidLastSave="{00000000-0000-0000-0000-000000000000}"/>
  <bookViews>
    <workbookView xWindow="2205" yWindow="2205" windowWidth="14400" windowHeight="8182" activeTab="1" xr2:uid="{23C76769-32E3-49F4-A8A6-96EFE30E5A7A}"/>
  </bookViews>
  <sheets>
    <sheet name="说明" sheetId="4" r:id="rId1"/>
    <sheet name="計算機本体" sheetId="1" r:id="rId2"/>
    <sheet name="計算中間変数" sheetId="3" r:id="rId3"/>
    <sheet name="CAN標準フレーム長"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1" i="3" l="1"/>
  <c r="B31" i="3" s="1"/>
  <c r="C31" i="3" s="1"/>
  <c r="A30" i="3"/>
  <c r="B30" i="3" s="1"/>
  <c r="C30" i="3" s="1"/>
  <c r="A29" i="3"/>
  <c r="B29" i="3" s="1"/>
  <c r="C29" i="3" s="1"/>
  <c r="A28" i="3"/>
  <c r="B28" i="3" s="1"/>
  <c r="C28" i="3" s="1"/>
  <c r="A27" i="3"/>
  <c r="B27" i="3" s="1"/>
  <c r="C27" i="3" s="1"/>
  <c r="A26" i="3"/>
  <c r="B26" i="3" s="1"/>
  <c r="C26" i="3" s="1"/>
  <c r="A25" i="3"/>
  <c r="B25" i="3" s="1"/>
  <c r="C25" i="3" s="1"/>
  <c r="A24" i="3"/>
  <c r="B24" i="3" s="1"/>
  <c r="C24" i="3" s="1"/>
  <c r="A23" i="3"/>
  <c r="B23" i="3" s="1"/>
  <c r="C23" i="3" s="1"/>
  <c r="A22" i="3"/>
  <c r="B22" i="3" s="1"/>
  <c r="C22" i="3" s="1"/>
  <c r="A21" i="3"/>
  <c r="B21" i="3" s="1"/>
  <c r="C21" i="3" s="1"/>
  <c r="A20" i="3"/>
  <c r="B20" i="3" s="1"/>
  <c r="C20" i="3" s="1"/>
  <c r="A19" i="3"/>
  <c r="B19" i="3" s="1"/>
  <c r="C19" i="3" s="1"/>
  <c r="A18" i="3"/>
  <c r="B18" i="3" s="1"/>
  <c r="C18" i="3" s="1"/>
  <c r="A17" i="3"/>
  <c r="B17" i="3" s="1"/>
  <c r="C17" i="3" s="1"/>
  <c r="A16" i="3"/>
  <c r="B16" i="3" s="1"/>
  <c r="C16" i="3" s="1"/>
  <c r="A15" i="3"/>
  <c r="B15" i="3" s="1"/>
  <c r="C15" i="3" s="1"/>
  <c r="A14" i="3"/>
  <c r="B14" i="3" s="1"/>
  <c r="C14" i="3" s="1"/>
  <c r="A13" i="3"/>
  <c r="B13" i="3" s="1"/>
  <c r="C13" i="3" s="1"/>
  <c r="A12" i="3"/>
  <c r="B12" i="3" s="1"/>
  <c r="C12" i="3" s="1"/>
  <c r="A11" i="3"/>
  <c r="B11" i="3" s="1"/>
  <c r="C11" i="3" s="1"/>
  <c r="A10" i="3"/>
  <c r="B10" i="3" s="1"/>
  <c r="C10" i="3" s="1"/>
  <c r="A9" i="3"/>
  <c r="B9" i="3" s="1"/>
  <c r="C9" i="3" s="1"/>
  <c r="A8" i="3"/>
  <c r="B8" i="3" s="1"/>
  <c r="C8" i="3" s="1"/>
  <c r="A7" i="3"/>
  <c r="B7" i="3" s="1"/>
  <c r="C7" i="3" s="1"/>
  <c r="A6" i="3"/>
  <c r="B6" i="3" s="1"/>
  <c r="C6" i="3" s="1"/>
  <c r="A5" i="3"/>
  <c r="B5" i="3" s="1"/>
  <c r="C5" i="3" s="1"/>
  <c r="A4" i="3"/>
  <c r="B4" i="3" s="1"/>
  <c r="C4" i="3" s="1"/>
  <c r="A3" i="3"/>
  <c r="B3" i="3" s="1"/>
  <c r="C3" i="3" s="1"/>
  <c r="C5" i="2"/>
  <c r="D5" i="2" s="1"/>
  <c r="C6" i="2"/>
  <c r="D6" i="2" s="1"/>
  <c r="C7" i="2"/>
  <c r="D7" i="2" s="1"/>
  <c r="C8" i="2"/>
  <c r="D8" i="2" s="1"/>
  <c r="C9" i="2"/>
  <c r="D9" i="2" s="1"/>
  <c r="C10" i="2"/>
  <c r="D10" i="2" s="1"/>
  <c r="C11" i="2"/>
  <c r="D11" i="2" s="1"/>
  <c r="C4" i="2"/>
  <c r="B4" i="2" s="1"/>
  <c r="B11" i="2" l="1"/>
  <c r="B10" i="2"/>
  <c r="B9" i="2"/>
  <c r="B8" i="2"/>
  <c r="B7" i="2"/>
  <c r="B6" i="2"/>
  <c r="B5" i="2"/>
  <c r="D4" i="2"/>
  <c r="F3" i="1" l="1"/>
</calcChain>
</file>

<file path=xl/sharedStrings.xml><?xml version="1.0" encoding="utf-8"?>
<sst xmlns="http://schemas.openxmlformats.org/spreadsheetml/2006/main" count="55" uniqueCount="53">
  <si>
    <t>SOF</t>
    <phoneticPr fontId="2" type="noConversion"/>
  </si>
  <si>
    <t>ID</t>
    <phoneticPr fontId="2" type="noConversion"/>
  </si>
  <si>
    <t>仲裁段</t>
    <phoneticPr fontId="2" type="noConversion"/>
  </si>
  <si>
    <t>RTR</t>
    <phoneticPr fontId="2" type="noConversion"/>
  </si>
  <si>
    <t>IDE</t>
    <phoneticPr fontId="2" type="noConversion"/>
  </si>
  <si>
    <t>r0</t>
    <phoneticPr fontId="2" type="noConversion"/>
  </si>
  <si>
    <t>DLC</t>
    <phoneticPr fontId="2" type="noConversion"/>
  </si>
  <si>
    <t>CRC段</t>
    <phoneticPr fontId="2" type="noConversion"/>
  </si>
  <si>
    <t>ACK段</t>
    <phoneticPr fontId="2" type="noConversion"/>
  </si>
  <si>
    <t>EOF</t>
    <phoneticPr fontId="2" type="noConversion"/>
  </si>
  <si>
    <t>CRC</t>
    <phoneticPr fontId="2" type="noConversion"/>
  </si>
  <si>
    <t>ACK</t>
    <phoneticPr fontId="2" type="noConversion"/>
  </si>
  <si>
    <t>达妙电机MIT等模式</t>
    <phoneticPr fontId="2" type="noConversion"/>
  </si>
  <si>
    <t>特に注意することはなさそうですが、まずはこの説明をしておきます。計算機は第2のワークシートにあります。</t>
    <phoneticPr fontId="2" type="noConversion"/>
  </si>
  <si>
    <t>RMの一般的なフレームタイプ</t>
    <phoneticPr fontId="2" type="noConversion"/>
  </si>
  <si>
    <t>データフィールド長</t>
    <phoneticPr fontId="2" type="noConversion"/>
  </si>
  <si>
    <t>備考</t>
    <phoneticPr fontId="2" type="noConversion"/>
  </si>
  <si>
    <t>一般的なCANバスの負荷は80%以内であれば安全ですが、それを超えるとさまざまなノイズの影響を考慮する必要があり、データロスが発生する可能性があります。</t>
    <phoneticPr fontId="2" type="noConversion"/>
  </si>
  <si>
    <t>基板間通信</t>
    <phoneticPr fontId="2" type="noConversion"/>
  </si>
  <si>
    <t>実際のニーズに応じて調整</t>
    <phoneticPr fontId="2" type="noConversion"/>
  </si>
  <si>
    <t>できるだけ8バイト未満の複数のパケットを1つのデータフレームにまとめることで、フレームヘッダとフレームテールの数を減らし、バスの利用率を向上させることができます。</t>
    <phoneticPr fontId="2" type="noConversion"/>
  </si>
  <si>
    <t>計算機本体で示した例は「1対4」構成の7台のモーターを制御する計算例です。7台のモーターがフィードバック周波数1000Hz、制御周波数500Hzの極限状態では制御が可能です。ただし、実際の状況では配線方式やバス抵抗などの要素も考慮する必要があり、実際の負荷はやや高めになる可能性があります。</t>
    <phoneticPr fontId="2" type="noConversion"/>
  </si>
  <si>
    <t>「1対4」プロトコルのDJIモーター（M3508、M2006、GM6020）</t>
    <phoneticPr fontId="2" type="noConversion"/>
  </si>
  <si>
    <t>4台未満のモーターでは、データフィールドの長さを短縮することで、効果的に利用率を向上させることができます。</t>
    <phoneticPr fontId="2" type="noConversion"/>
  </si>
  <si>
    <t>・フィードバックフレーム：8バイト
・制御フレーム：1フレーム内で各モーター2バイト、上限8バイト（つまり最大4台のモーター）</t>
    <phoneticPr fontId="2" type="noConversion"/>
  </si>
  <si>
    <t>「1対4」プロトコルのダミオモーター（DJIに類似、重複説明省略）</t>
    <phoneticPr fontId="2" type="noConversion"/>
  </si>
  <si>
    <t>フィードバックフレーム：8バイト
制御フレーム：8バイト</t>
    <phoneticPr fontId="2" type="noConversion"/>
  </si>
  <si>
    <t>1回の送信と1回の受信、フィードバックフレームの周波数は制御フレームの周波数に応じて変化します。</t>
    <phoneticPr fontId="2" type="noConversion"/>
  </si>
  <si>
    <t>入力</t>
    <rPh sb="0" eb="2">
      <t>ﾆｭｳﾘｮｸ</t>
    </rPh>
    <phoneticPr fontId="2" type="noConversion"/>
  </si>
  <si>
    <t>結果</t>
    <rPh sb="0" eb="2">
      <t>ｹｯｶ</t>
    </rPh>
    <phoneticPr fontId="2" type="noConversion"/>
  </si>
  <si>
    <t>送信周波数(Hz)</t>
    <phoneticPr fontId="2" type="noConversion"/>
  </si>
  <si>
    <t xml:space="preserve">データフィールド長 </t>
    <phoneticPr fontId="2" type="noConversion"/>
  </si>
  <si>
    <t>同一フレーム数</t>
    <phoneticPr fontId="2" type="noConversion"/>
  </si>
  <si>
    <t>ーレート(bps)</t>
    <phoneticPr fontId="2" type="noConversion"/>
  </si>
  <si>
    <t>バス負荷</t>
    <phoneticPr fontId="2" type="noConversion"/>
  </si>
  <si>
    <r>
      <t xml:space="preserve">RM2025 西南石油大学 </t>
    </r>
    <r>
      <rPr>
        <sz val="11"/>
        <color theme="0"/>
        <rFont val="游ゴシック"/>
        <family val="2"/>
        <charset val="134"/>
      </rPr>
      <t>铁</t>
    </r>
    <r>
      <rPr>
        <sz val="11"/>
        <color theme="0"/>
        <rFont val="HGP教科書体"/>
        <family val="1"/>
        <charset val="128"/>
      </rPr>
      <t>人</t>
    </r>
    <phoneticPr fontId="2" type="noConversion"/>
  </si>
  <si>
    <t>計算エリア</t>
    <rPh sb="0" eb="2">
      <t>ｹｲｻﾝ</t>
    </rPh>
    <phoneticPr fontId="2" type="noConversion"/>
  </si>
  <si>
    <t>フレーム長（ビット）</t>
    <phoneticPr fontId="2" type="noConversion"/>
  </si>
  <si>
    <t>同一フレーム総長</t>
    <phoneticPr fontId="2" type="noConversion"/>
  </si>
  <si>
    <t>同一フレーム毎秒ビット数</t>
    <rPh sb="0" eb="2">
      <t>ﾄﾞｳｲﾂ</t>
    </rPh>
    <phoneticPr fontId="2" type="noConversion"/>
  </si>
  <si>
    <t>ータフィールドを含まない単一フレーム長（ビット）</t>
    <phoneticPr fontId="2" type="noConversion"/>
  </si>
  <si>
    <t>単一フレーム長（ビット</t>
    <phoneticPr fontId="2" type="noConversion"/>
  </si>
  <si>
    <t>単一フレーム長（バイト）</t>
    <phoneticPr fontId="2" type="noConversion"/>
  </si>
  <si>
    <t>フレーム開始</t>
    <rPh sb="4" eb="6">
      <t>ｶｲｼ</t>
    </rPh>
    <phoneticPr fontId="2" type="noConversion"/>
  </si>
  <si>
    <t>制御段</t>
    <rPh sb="0" eb="2">
      <t>ｾｲｷﾞｮ</t>
    </rPh>
    <phoneticPr fontId="2" type="noConversion"/>
  </si>
  <si>
    <t>データ段</t>
    <phoneticPr fontId="2" type="noConversion"/>
  </si>
  <si>
    <t>フレーム終了</t>
    <rPh sb="4" eb="6">
      <t>ｼｭｳﾘｮｳ</t>
    </rPh>
    <phoneticPr fontId="2" type="noConversion"/>
  </si>
  <si>
    <t>フレームID</t>
    <phoneticPr fontId="2" type="noConversion"/>
  </si>
  <si>
    <t>リモートフレームフラグ</t>
    <phoneticPr fontId="2" type="noConversion"/>
  </si>
  <si>
    <t>識別子拡張ビット</t>
    <rPh sb="0" eb="3">
      <t>ｼｷﾍﾞﾂｼ</t>
    </rPh>
    <rPh sb="3" eb="5">
      <t>ｶｸﾁｮｳ</t>
    </rPh>
    <phoneticPr fontId="2" type="noConversion"/>
  </si>
  <si>
    <t>予約ビットプレースホルダー</t>
    <rPh sb="0" eb="2">
      <t>ﾖﾔｸ</t>
    </rPh>
    <phoneticPr fontId="2" type="noConversion"/>
  </si>
  <si>
    <t>データフィールド長</t>
    <rPh sb="8" eb="9">
      <t>ﾁｮｳ</t>
    </rPh>
    <phoneticPr fontId="2" type="noConversion"/>
  </si>
  <si>
    <t>最大8バイト(64ビット)</t>
    <rPh sb="0" eb="2">
      <t>ｻｲﾀﾞｲ</t>
    </rPh>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</si>
</sst>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游ゴシック"/>
      <family val="2"/>
      <charset val="134"/>
      <scheme val="minor"/>
    </font>
    <font>
      <sz val="11"/>
      <color theme="1"/>
      <name val="游ゴシック"/>
      <family val="2"/>
      <charset val="134"/>
      <scheme val="minor"/>
    </font>
    <font>
      <sz val="9"/>
      <name val="游ゴシック"/>
      <family val="2"/>
      <charset val="134"/>
      <scheme val="minor"/>
    </font>
    <font>
      <sz val="11"/>
      <color theme="1"/>
      <name val="Microsoft YaHei"/>
      <family val="2"/>
      <charset val="134"/>
    </font>
    <font>
      <sz val="11"/>
      <color theme="1"/>
      <name val="HGP教科書体"/>
      <family val="1"/>
      <charset val="128"/>
    </font>
    <font>
      <sz val="11"/>
      <color theme="0"/>
      <name val="HGP教科書体"/>
      <family val="1"/>
      <charset val="128"/>
    </font>
    <font>
      <sz val="11"/>
      <color theme="0"/>
      <name val="游ゴシック"/>
      <family val="2"/>
      <charset val="134"/>
    </font>
  </fonts>
  <fills count="4">
    <fill>
      <patternFill patternType="none"/>
    </fill>
    <fill>
      <patternFill patternType="gray125"/>
    </fill>
    <fill>
      <patternFill patternType="solid">
        <fgColor theme="1" tint="0.49998474074526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alignment vertical="center"/>
    </xf>
    <xf numFmtId="9" fontId="1" fillId="0" borderId="0" applyFont="0" applyFill="0" applyBorder="0" applyAlignment="0" applyProtection="0">
      <alignment vertical="center"/>
    </xf>
  </cellStyleXfs>
  <cellXfs count="22">
    <xf numFmtId="0" fontId="0" fillId="0" borderId="0" xfId="0">
      <alignment vertical="center"/>
    </xf>
    <xf numFmtId="49" fontId="0" fillId="0" borderId="0" xfId="0" applyNumberFormat="1">
      <alignment vertical="center"/>
    </xf>
    <xf numFmtId="0" fontId="0" fillId="0" borderId="0" xfId="0" applyAlignment="1">
      <alignment vertical="center" wrapText="1"/>
    </xf>
    <xf numFmtId="49" fontId="0" fillId="0" borderId="1" xfId="0" applyNumberFormat="1" applyBorder="1" applyAlignment="1">
      <alignment vertical="center" wrapText="1"/>
    </xf>
    <xf numFmtId="49" fontId="0" fillId="0" borderId="1" xfId="0" applyNumberFormat="1" applyBorder="1">
      <alignment vertical="center"/>
    </xf>
    <xf numFmtId="49" fontId="3" fillId="0" borderId="2" xfId="0" applyNumberFormat="1" applyFont="1" applyBorder="1" applyAlignment="1">
      <alignment vertical="center" wrapText="1"/>
    </xf>
    <xf numFmtId="49" fontId="3" fillId="0" borderId="3" xfId="0" applyNumberFormat="1" applyFont="1" applyBorder="1" applyAlignment="1">
      <alignment horizontal="center" vertical="center"/>
    </xf>
    <xf numFmtId="49" fontId="0" fillId="0" borderId="3" xfId="0" applyNumberFormat="1" applyBorder="1" applyAlignment="1">
      <alignment horizontal="center" vertical="center"/>
    </xf>
    <xf numFmtId="0" fontId="3" fillId="0" borderId="4" xfId="0" applyFont="1" applyBorder="1" applyAlignment="1">
      <alignment horizontal="center" vertical="center" wrapText="1"/>
    </xf>
    <xf numFmtId="49" fontId="0" fillId="0" borderId="5" xfId="0" applyNumberFormat="1" applyBorder="1" applyAlignment="1">
      <alignment vertical="center" wrapText="1"/>
    </xf>
    <xf numFmtId="0" fontId="0" fillId="0" borderId="6" xfId="0" applyBorder="1" applyAlignment="1">
      <alignment vertical="center" wrapText="1"/>
    </xf>
    <xf numFmtId="49" fontId="3" fillId="0" borderId="5" xfId="0" applyNumberFormat="1" applyFont="1" applyBorder="1" applyAlignment="1">
      <alignment vertical="center" wrapText="1"/>
    </xf>
    <xf numFmtId="49" fontId="0" fillId="0" borderId="7" xfId="0" applyNumberFormat="1" applyBorder="1" applyAlignment="1">
      <alignment vertical="center" wrapText="1"/>
    </xf>
    <xf numFmtId="49" fontId="0" fillId="0" borderId="8" xfId="0" applyNumberFormat="1" applyBorder="1">
      <alignment vertical="center"/>
    </xf>
    <xf numFmtId="49" fontId="0" fillId="0" borderId="8" xfId="0" applyNumberFormat="1" applyBorder="1" applyAlignment="1">
      <alignment vertical="center" wrapText="1"/>
    </xf>
    <xf numFmtId="0" fontId="0" fillId="0" borderId="9" xfId="0" applyBorder="1" applyAlignment="1">
      <alignment vertical="center" wrapText="1"/>
    </xf>
    <xf numFmtId="0" fontId="4" fillId="2" borderId="0" xfId="0" applyFont="1" applyFill="1">
      <alignment vertical="center"/>
    </xf>
    <xf numFmtId="0" fontId="4" fillId="0" borderId="0" xfId="0" applyFont="1">
      <alignment vertical="center"/>
    </xf>
    <xf numFmtId="0" fontId="5" fillId="0" borderId="0" xfId="0" applyFont="1">
      <alignment vertical="center"/>
    </xf>
    <xf numFmtId="10" fontId="4" fillId="0" borderId="0" xfId="1" applyNumberFormat="1" applyFont="1">
      <alignment vertical="center"/>
    </xf>
    <xf numFmtId="0" fontId="4" fillId="3" borderId="0" xfId="0" applyFont="1" applyFill="1">
      <alignment vertical="center"/>
    </xf>
    <xf numFmtId="0" fontId="4" fillId="0" borderId="0" xfId="0" applyFont="1" applyAlignment="1">
      <alignment horizontal="center" vertical="center"/>
    </xf>
  </cellXfs>
  <cellStyles count="2">
    <cellStyle name="パーセント" xfId="1" builtinId="5"/>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38F71-E4EF-4C12-9A57-FAF9513126C6}">
  <dimension ref="B1:E6"/>
  <sheetViews>
    <sheetView zoomScale="71" workbookViewId="0">
      <selection activeCell="B17" sqref="B17"/>
    </sheetView>
  </sheetViews>
  <sheetFormatPr defaultRowHeight="17.649999999999999" x14ac:dyDescent="0.7"/>
  <cols>
    <col min="1" max="1" width="3.4375" customWidth="1"/>
    <col min="2" max="2" width="43" style="2" bestFit="1" customWidth="1"/>
    <col min="3" max="3" width="59.9375" bestFit="1" customWidth="1"/>
    <col min="4" max="4" width="45.5" style="2" customWidth="1"/>
    <col min="5" max="5" width="45.5625" customWidth="1"/>
  </cols>
  <sheetData>
    <row r="1" spans="2:5" ht="18" thickBot="1" x14ac:dyDescent="0.75"/>
    <row r="2" spans="2:5" s="1" customFormat="1" ht="54" customHeight="1" x14ac:dyDescent="0.7">
      <c r="B2" s="5" t="s">
        <v>13</v>
      </c>
      <c r="C2" s="6" t="s">
        <v>14</v>
      </c>
      <c r="D2" s="7" t="s">
        <v>15</v>
      </c>
      <c r="E2" s="8" t="s">
        <v>16</v>
      </c>
    </row>
    <row r="3" spans="2:5" s="1" customFormat="1" ht="70.5" x14ac:dyDescent="0.7">
      <c r="B3" s="9" t="s">
        <v>17</v>
      </c>
      <c r="C3" s="4" t="s">
        <v>18</v>
      </c>
      <c r="D3" s="4" t="s">
        <v>19</v>
      </c>
      <c r="E3" s="10" t="s">
        <v>20</v>
      </c>
    </row>
    <row r="4" spans="2:5" s="1" customFormat="1" ht="105" x14ac:dyDescent="0.7">
      <c r="B4" s="11" t="s">
        <v>21</v>
      </c>
      <c r="C4" s="4" t="s">
        <v>22</v>
      </c>
      <c r="D4" s="3" t="s">
        <v>24</v>
      </c>
      <c r="E4" s="10" t="s">
        <v>23</v>
      </c>
    </row>
    <row r="5" spans="2:5" s="1" customFormat="1" x14ac:dyDescent="0.7">
      <c r="B5" s="9"/>
      <c r="C5" s="4" t="s">
        <v>25</v>
      </c>
      <c r="D5" s="4"/>
      <c r="E5" s="10"/>
    </row>
    <row r="6" spans="2:5" s="1" customFormat="1" ht="35.65" thickBot="1" x14ac:dyDescent="0.75">
      <c r="B6" s="12"/>
      <c r="C6" s="13" t="s">
        <v>12</v>
      </c>
      <c r="D6" s="14" t="s">
        <v>26</v>
      </c>
      <c r="E6" s="15" t="s">
        <v>27</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A1621-9A8B-4788-8E43-93D865D27B79}">
  <dimension ref="A1:K7"/>
  <sheetViews>
    <sheetView tabSelected="1" zoomScale="79" workbookViewId="0">
      <selection activeCell="H19" sqref="H19"/>
    </sheetView>
  </sheetViews>
  <sheetFormatPr defaultRowHeight="12.75" x14ac:dyDescent="0.7"/>
  <cols>
    <col min="1" max="1" width="13" style="17" bestFit="1" customWidth="1"/>
    <col min="2" max="2" width="14.75" style="17" bestFit="1" customWidth="1"/>
    <col min="3" max="3" width="12.25" style="17" bestFit="1" customWidth="1"/>
    <col min="4" max="4" width="9.375" style="17" bestFit="1" customWidth="1"/>
    <col min="5" max="5" width="9.0625" style="16"/>
    <col min="6" max="6" width="13.5" style="17" customWidth="1"/>
    <col min="7" max="7" width="9.0625" style="16"/>
    <col min="8" max="8" width="44.1875" style="17" bestFit="1" customWidth="1"/>
    <col min="9" max="9" width="59" style="17" customWidth="1"/>
    <col min="10" max="10" width="32.5625" style="17" customWidth="1"/>
    <col min="11" max="16384" width="9" style="17"/>
  </cols>
  <sheetData>
    <row r="1" spans="1:11" ht="17.649999999999999" x14ac:dyDescent="0.7">
      <c r="A1" s="21" t="s">
        <v>28</v>
      </c>
      <c r="B1" s="21"/>
      <c r="C1" s="21"/>
      <c r="D1" s="21"/>
      <c r="F1" s="17" t="s">
        <v>29</v>
      </c>
      <c r="H1" s="18" t="s">
        <v>35</v>
      </c>
    </row>
    <row r="2" spans="1:11" x14ac:dyDescent="0.7">
      <c r="A2" s="17" t="s">
        <v>30</v>
      </c>
      <c r="B2" s="17" t="s">
        <v>31</v>
      </c>
      <c r="C2" s="17" t="s">
        <v>32</v>
      </c>
      <c r="D2" s="17" t="s">
        <v>33</v>
      </c>
      <c r="F2" s="17" t="s">
        <v>34</v>
      </c>
    </row>
    <row r="3" spans="1:11" x14ac:dyDescent="0.7">
      <c r="A3" s="17">
        <v>1000</v>
      </c>
      <c r="B3" s="17">
        <v>8</v>
      </c>
      <c r="C3" s="17">
        <v>8</v>
      </c>
      <c r="D3" s="17">
        <v>1000000</v>
      </c>
      <c r="F3" s="19">
        <f>SUM(計算中間変数!C:C)/D3</f>
        <v>0.96399999999999997</v>
      </c>
    </row>
    <row r="4" spans="1:11" x14ac:dyDescent="0.7">
      <c r="A4" s="17">
        <v>500</v>
      </c>
      <c r="B4" s="17">
        <v>8</v>
      </c>
      <c r="C4" s="17">
        <v>1</v>
      </c>
    </row>
    <row r="5" spans="1:11" x14ac:dyDescent="0.7">
      <c r="A5" s="17">
        <v>500</v>
      </c>
      <c r="B5" s="17">
        <v>6</v>
      </c>
      <c r="C5" s="17">
        <v>1</v>
      </c>
    </row>
    <row r="7" spans="1:11" x14ac:dyDescent="0.7">
      <c r="K7" s="20"/>
    </row>
  </sheetData>
  <mergeCells count="1">
    <mergeCell ref="A1:D1"/>
  </mergeCells>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54EBE-1E66-43B1-B049-4F3508F098D7}">
  <dimension ref="A1:C31"/>
  <sheetViews>
    <sheetView workbookViewId="0">
      <selection activeCell="D5" sqref="D5"/>
    </sheetView>
  </sheetViews>
  <sheetFormatPr defaultRowHeight="17.649999999999999" x14ac:dyDescent="0.7"/>
  <cols>
    <col min="1" max="1" width="13.75" bestFit="1" customWidth="1"/>
    <col min="2" max="2" width="14.1875" bestFit="1" customWidth="1"/>
    <col min="3" max="3" width="19.4375" bestFit="1" customWidth="1"/>
  </cols>
  <sheetData>
    <row r="1" spans="1:3" x14ac:dyDescent="0.7">
      <c r="A1" s="21" t="s">
        <v>36</v>
      </c>
      <c r="B1" s="21"/>
      <c r="C1" s="21"/>
    </row>
    <row r="2" spans="1:3" x14ac:dyDescent="0.7">
      <c r="A2" s="17" t="s">
        <v>37</v>
      </c>
      <c r="B2" s="17" t="s">
        <v>38</v>
      </c>
      <c r="C2" s="17" t="s">
        <v>39</v>
      </c>
    </row>
    <row r="3" spans="1:3" x14ac:dyDescent="0.7">
      <c r="A3" s="17">
        <f>IF(計算機本体!B3=0,0,(44+(計算機本体!B3*8)))</f>
        <v>108</v>
      </c>
      <c r="B3" s="17">
        <f>A3*計算機本体!C3</f>
        <v>864</v>
      </c>
      <c r="C3" s="17">
        <f>B3*計算機本体!A3</f>
        <v>864000</v>
      </c>
    </row>
    <row r="4" spans="1:3" x14ac:dyDescent="0.7">
      <c r="A4" s="17">
        <f>IF(計算機本体!B4=0,0,(44+(計算機本体!B4*8)))</f>
        <v>108</v>
      </c>
      <c r="B4" s="17">
        <f>A4*計算機本体!C4</f>
        <v>108</v>
      </c>
      <c r="C4" s="17">
        <f>B4*計算機本体!A4</f>
        <v>54000</v>
      </c>
    </row>
    <row r="5" spans="1:3" x14ac:dyDescent="0.7">
      <c r="A5" s="17">
        <f>IF(計算機本体!B5=0,0,(44+(計算機本体!B5*8)))</f>
        <v>92</v>
      </c>
      <c r="B5" s="17">
        <f>A5*計算機本体!C5</f>
        <v>92</v>
      </c>
      <c r="C5" s="17">
        <f>B5*計算機本体!A5</f>
        <v>46000</v>
      </c>
    </row>
    <row r="6" spans="1:3" x14ac:dyDescent="0.7">
      <c r="A6" s="17">
        <f>IF(計算機本体!B6=0,0,(44+(計算機本体!B6*8)))</f>
        <v>0</v>
      </c>
      <c r="B6" s="17">
        <f>A6*計算機本体!C6</f>
        <v>0</v>
      </c>
      <c r="C6" s="17">
        <f>B6*計算機本体!A6</f>
        <v>0</v>
      </c>
    </row>
    <row r="7" spans="1:3" x14ac:dyDescent="0.7">
      <c r="A7" s="17">
        <f>IF(計算機本体!B7=0,0,(44+(計算機本体!B7*8)))</f>
        <v>0</v>
      </c>
      <c r="B7" s="17">
        <f>A7*計算機本体!C7</f>
        <v>0</v>
      </c>
      <c r="C7" s="17">
        <f>B7*計算機本体!A7</f>
        <v>0</v>
      </c>
    </row>
    <row r="8" spans="1:3" x14ac:dyDescent="0.7">
      <c r="A8" s="17">
        <f>IF(計算機本体!B8=0,0,(44+(計算機本体!B8*8)))</f>
        <v>0</v>
      </c>
      <c r="B8" s="17">
        <f>A8*計算機本体!C8</f>
        <v>0</v>
      </c>
      <c r="C8" s="17">
        <f>B8*計算機本体!A8</f>
        <v>0</v>
      </c>
    </row>
    <row r="9" spans="1:3" x14ac:dyDescent="0.7">
      <c r="A9" s="17">
        <f>IF(計算機本体!B9=0,0,(44+(計算機本体!B9*8)))</f>
        <v>0</v>
      </c>
      <c r="B9" s="17">
        <f>A9*計算機本体!C9</f>
        <v>0</v>
      </c>
      <c r="C9" s="17">
        <f>B9*計算機本体!A9</f>
        <v>0</v>
      </c>
    </row>
    <row r="10" spans="1:3" x14ac:dyDescent="0.7">
      <c r="A10" s="17">
        <f>IF(計算機本体!B10=0,0,(44+(計算機本体!B10*8)))</f>
        <v>0</v>
      </c>
      <c r="B10" s="17">
        <f>A10*計算機本体!C10</f>
        <v>0</v>
      </c>
      <c r="C10" s="17">
        <f>B10*計算機本体!A10</f>
        <v>0</v>
      </c>
    </row>
    <row r="11" spans="1:3" x14ac:dyDescent="0.7">
      <c r="A11" s="17">
        <f>IF(計算機本体!B11=0,0,(44+(計算機本体!B11*8)))</f>
        <v>0</v>
      </c>
      <c r="B11" s="17">
        <f>A11*計算機本体!C11</f>
        <v>0</v>
      </c>
      <c r="C11" s="17">
        <f>B11*計算機本体!A11</f>
        <v>0</v>
      </c>
    </row>
    <row r="12" spans="1:3" x14ac:dyDescent="0.7">
      <c r="A12" s="17">
        <f>IF(計算機本体!B12=0,0,(44+(計算機本体!B12*8)))</f>
        <v>0</v>
      </c>
      <c r="B12" s="17">
        <f>A12*計算機本体!C12</f>
        <v>0</v>
      </c>
      <c r="C12" s="17">
        <f>B12*計算機本体!A12</f>
        <v>0</v>
      </c>
    </row>
    <row r="13" spans="1:3" x14ac:dyDescent="0.7">
      <c r="A13" s="17">
        <f>IF(計算機本体!B13=0,0,(44+(計算機本体!B13*8)))</f>
        <v>0</v>
      </c>
      <c r="B13" s="17">
        <f>A13*計算機本体!C13</f>
        <v>0</v>
      </c>
      <c r="C13" s="17">
        <f>B13*計算機本体!A13</f>
        <v>0</v>
      </c>
    </row>
    <row r="14" spans="1:3" x14ac:dyDescent="0.7">
      <c r="A14" s="17">
        <f>IF(計算機本体!B14=0,0,(44+(計算機本体!B14*8)))</f>
        <v>0</v>
      </c>
      <c r="B14" s="17">
        <f>A14*計算機本体!C14</f>
        <v>0</v>
      </c>
      <c r="C14" s="17">
        <f>B14*計算機本体!A14</f>
        <v>0</v>
      </c>
    </row>
    <row r="15" spans="1:3" x14ac:dyDescent="0.7">
      <c r="A15" s="17">
        <f>IF(計算機本体!B15=0,0,(44+(計算機本体!B15*8)))</f>
        <v>0</v>
      </c>
      <c r="B15" s="17">
        <f>A15*計算機本体!C15</f>
        <v>0</v>
      </c>
      <c r="C15" s="17">
        <f>B15*計算機本体!A15</f>
        <v>0</v>
      </c>
    </row>
    <row r="16" spans="1:3" x14ac:dyDescent="0.7">
      <c r="A16" s="17">
        <f>IF(計算機本体!B16=0,0,(44+(計算機本体!B16*8)))</f>
        <v>0</v>
      </c>
      <c r="B16" s="17">
        <f>A16*計算機本体!C16</f>
        <v>0</v>
      </c>
      <c r="C16" s="17">
        <f>B16*計算機本体!A16</f>
        <v>0</v>
      </c>
    </row>
    <row r="17" spans="1:3" x14ac:dyDescent="0.7">
      <c r="A17" s="17">
        <f>IF(計算機本体!B17=0,0,(44+(計算機本体!B17*8)))</f>
        <v>0</v>
      </c>
      <c r="B17" s="17">
        <f>A17*計算機本体!C17</f>
        <v>0</v>
      </c>
      <c r="C17" s="17">
        <f>B17*計算機本体!A17</f>
        <v>0</v>
      </c>
    </row>
    <row r="18" spans="1:3" x14ac:dyDescent="0.7">
      <c r="A18" s="17">
        <f>IF(計算機本体!B18=0,0,(44+(計算機本体!B18*8)))</f>
        <v>0</v>
      </c>
      <c r="B18" s="17">
        <f>A18*計算機本体!C18</f>
        <v>0</v>
      </c>
      <c r="C18" s="17">
        <f>B18*計算機本体!A18</f>
        <v>0</v>
      </c>
    </row>
    <row r="19" spans="1:3" x14ac:dyDescent="0.7">
      <c r="A19" s="17">
        <f>IF(計算機本体!B19=0,0,(44+(計算機本体!B19*8)))</f>
        <v>0</v>
      </c>
      <c r="B19" s="17">
        <f>A19*計算機本体!C19</f>
        <v>0</v>
      </c>
      <c r="C19" s="17">
        <f>B19*計算機本体!A19</f>
        <v>0</v>
      </c>
    </row>
    <row r="20" spans="1:3" x14ac:dyDescent="0.7">
      <c r="A20" s="17">
        <f>IF(計算機本体!B20=0,0,(44+(計算機本体!B20*8)))</f>
        <v>0</v>
      </c>
      <c r="B20" s="17">
        <f>A20*計算機本体!C20</f>
        <v>0</v>
      </c>
      <c r="C20" s="17">
        <f>B20*計算機本体!A20</f>
        <v>0</v>
      </c>
    </row>
    <row r="21" spans="1:3" x14ac:dyDescent="0.7">
      <c r="A21" s="17">
        <f>IF(計算機本体!B21=0,0,(44+(計算機本体!B21*8)))</f>
        <v>0</v>
      </c>
      <c r="B21" s="17">
        <f>A21*計算機本体!C21</f>
        <v>0</v>
      </c>
      <c r="C21" s="17">
        <f>B21*計算機本体!A21</f>
        <v>0</v>
      </c>
    </row>
    <row r="22" spans="1:3" x14ac:dyDescent="0.7">
      <c r="A22" s="17">
        <f>IF(計算機本体!B22=0,0,(44+(計算機本体!B22*8)))</f>
        <v>0</v>
      </c>
      <c r="B22" s="17">
        <f>A22*計算機本体!C22</f>
        <v>0</v>
      </c>
      <c r="C22" s="17">
        <f>B22*計算機本体!A22</f>
        <v>0</v>
      </c>
    </row>
    <row r="23" spans="1:3" x14ac:dyDescent="0.7">
      <c r="A23" s="17">
        <f>IF(計算機本体!B23=0,0,(44+(計算機本体!B23*8)))</f>
        <v>0</v>
      </c>
      <c r="B23" s="17">
        <f>A23*計算機本体!C23</f>
        <v>0</v>
      </c>
      <c r="C23" s="17">
        <f>B23*計算機本体!A23</f>
        <v>0</v>
      </c>
    </row>
    <row r="24" spans="1:3" x14ac:dyDescent="0.7">
      <c r="A24" s="17">
        <f>IF(計算機本体!B24=0,0,(44+(計算機本体!B24*8)))</f>
        <v>0</v>
      </c>
      <c r="B24" s="17">
        <f>A24*計算機本体!C24</f>
        <v>0</v>
      </c>
      <c r="C24" s="17">
        <f>B24*計算機本体!A24</f>
        <v>0</v>
      </c>
    </row>
    <row r="25" spans="1:3" x14ac:dyDescent="0.7">
      <c r="A25" s="17">
        <f>IF(計算機本体!B25=0,0,(44+(計算機本体!B25*8)))</f>
        <v>0</v>
      </c>
      <c r="B25" s="17">
        <f>A25*計算機本体!C25</f>
        <v>0</v>
      </c>
      <c r="C25" s="17">
        <f>B25*計算機本体!A25</f>
        <v>0</v>
      </c>
    </row>
    <row r="26" spans="1:3" x14ac:dyDescent="0.7">
      <c r="A26" s="17">
        <f>IF(計算機本体!B26=0,0,(44+(計算機本体!B26*8)))</f>
        <v>0</v>
      </c>
      <c r="B26" s="17">
        <f>A26*計算機本体!C26</f>
        <v>0</v>
      </c>
      <c r="C26" s="17">
        <f>B26*計算機本体!A26</f>
        <v>0</v>
      </c>
    </row>
    <row r="27" spans="1:3" x14ac:dyDescent="0.7">
      <c r="A27" s="17">
        <f>IF(計算機本体!B27=0,0,(44+(計算機本体!B27*8)))</f>
        <v>0</v>
      </c>
      <c r="B27" s="17">
        <f>A27*計算機本体!C27</f>
        <v>0</v>
      </c>
      <c r="C27" s="17">
        <f>B27*計算機本体!A27</f>
        <v>0</v>
      </c>
    </row>
    <row r="28" spans="1:3" x14ac:dyDescent="0.7">
      <c r="A28" s="17">
        <f>IF(計算機本体!B28=0,0,(44+(計算機本体!B28*8)))</f>
        <v>0</v>
      </c>
      <c r="B28" s="17">
        <f>A28*計算機本体!C28</f>
        <v>0</v>
      </c>
      <c r="C28" s="17">
        <f>B28*計算機本体!A28</f>
        <v>0</v>
      </c>
    </row>
    <row r="29" spans="1:3" x14ac:dyDescent="0.7">
      <c r="A29" s="17">
        <f>IF(計算機本体!B29=0,0,(44+(計算機本体!B29*8)))</f>
        <v>0</v>
      </c>
      <c r="B29" s="17">
        <f>A29*計算機本体!C29</f>
        <v>0</v>
      </c>
      <c r="C29" s="17">
        <f>B29*計算機本体!A29</f>
        <v>0</v>
      </c>
    </row>
    <row r="30" spans="1:3" x14ac:dyDescent="0.7">
      <c r="A30" s="17">
        <f>IF(計算機本体!B30=0,0,(44+(計算機本体!B30*8)))</f>
        <v>0</v>
      </c>
      <c r="B30" s="17">
        <f>A30*計算機本体!C30</f>
        <v>0</v>
      </c>
      <c r="C30" s="17">
        <f>B30*計算機本体!A30</f>
        <v>0</v>
      </c>
    </row>
    <row r="31" spans="1:3" x14ac:dyDescent="0.7">
      <c r="A31" s="17">
        <f>IF(計算機本体!B31=0,0,(44+(計算機本体!B31*8)))</f>
        <v>0</v>
      </c>
      <c r="B31" s="17">
        <f>A31*計算機本体!C31</f>
        <v>0</v>
      </c>
      <c r="C31" s="17">
        <f>B31*計算機本体!A31</f>
        <v>0</v>
      </c>
    </row>
  </sheetData>
  <mergeCells count="1">
    <mergeCell ref="A1:C1"/>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C8833-9126-40D3-B33E-8BDE69D81807}">
  <dimension ref="A1:O11"/>
  <sheetViews>
    <sheetView zoomScale="63" workbookViewId="0">
      <selection activeCell="I21" sqref="I21"/>
    </sheetView>
  </sheetViews>
  <sheetFormatPr defaultColWidth="10.875" defaultRowHeight="12.75" x14ac:dyDescent="0.7"/>
  <cols>
    <col min="1" max="1" width="14.125" style="17" bestFit="1" customWidth="1"/>
    <col min="2" max="2" width="35.6875" style="17" bestFit="1" customWidth="1"/>
    <col min="3" max="3" width="16.625" style="17" bestFit="1" customWidth="1"/>
    <col min="4" max="4" width="17.9375" style="17" bestFit="1" customWidth="1"/>
    <col min="5" max="5" width="10.875" style="17"/>
    <col min="6" max="6" width="12.1875" style="17" bestFit="1" customWidth="1"/>
    <col min="7" max="7" width="7.9375" style="17" bestFit="1" customWidth="1"/>
    <col min="8" max="8" width="12" style="17" customWidth="1"/>
    <col min="9" max="9" width="11.75" style="17" customWidth="1"/>
    <col min="10" max="10" width="20.5625" style="17" bestFit="1" customWidth="1"/>
    <col min="11" max="11" width="14.125" style="17" bestFit="1" customWidth="1"/>
    <col min="12" max="12" width="14.625" style="17" bestFit="1" customWidth="1"/>
    <col min="13" max="13" width="5.75" style="17" customWidth="1"/>
    <col min="14" max="14" width="5.8125" style="17" bestFit="1" customWidth="1"/>
    <col min="15" max="15" width="10.4375" style="17" customWidth="1"/>
    <col min="16" max="16384" width="10.875" style="17"/>
  </cols>
  <sheetData>
    <row r="1" spans="1:15" x14ac:dyDescent="0.7">
      <c r="A1" s="17" t="s">
        <v>15</v>
      </c>
      <c r="B1" s="17" t="s">
        <v>40</v>
      </c>
      <c r="C1" s="17" t="s">
        <v>41</v>
      </c>
      <c r="D1" s="17" t="s">
        <v>42</v>
      </c>
      <c r="F1" s="17" t="s">
        <v>43</v>
      </c>
      <c r="G1" s="21" t="s">
        <v>2</v>
      </c>
      <c r="H1" s="21"/>
      <c r="I1" s="21" t="s">
        <v>44</v>
      </c>
      <c r="J1" s="21"/>
      <c r="K1" s="21"/>
      <c r="L1" s="17" t="s">
        <v>45</v>
      </c>
      <c r="M1" s="17" t="s">
        <v>7</v>
      </c>
      <c r="N1" s="17" t="s">
        <v>8</v>
      </c>
      <c r="O1" s="17" t="s">
        <v>46</v>
      </c>
    </row>
    <row r="2" spans="1:15" x14ac:dyDescent="0.7">
      <c r="F2" s="17" t="s">
        <v>43</v>
      </c>
      <c r="G2" s="17" t="s">
        <v>47</v>
      </c>
      <c r="H2" s="17" t="s">
        <v>48</v>
      </c>
      <c r="I2" s="17" t="s">
        <v>49</v>
      </c>
      <c r="J2" s="17" t="s">
        <v>50</v>
      </c>
      <c r="K2" s="17" t="s">
        <v>51</v>
      </c>
      <c r="L2" s="17" t="s">
        <v>52</v>
      </c>
    </row>
    <row r="3" spans="1:15" x14ac:dyDescent="0.7">
      <c r="F3" s="17" t="s">
        <v>0</v>
      </c>
      <c r="G3" s="17" t="s">
        <v>1</v>
      </c>
      <c r="H3" s="17" t="s">
        <v>3</v>
      </c>
      <c r="I3" s="17" t="s">
        <v>4</v>
      </c>
      <c r="J3" s="17" t="s">
        <v>5</v>
      </c>
      <c r="K3" s="17" t="s">
        <v>6</v>
      </c>
      <c r="M3" s="17" t="s">
        <v>10</v>
      </c>
      <c r="N3" s="17" t="s">
        <v>11</v>
      </c>
      <c r="O3" s="17" t="s">
        <v>9</v>
      </c>
    </row>
    <row r="4" spans="1:15" x14ac:dyDescent="0.7">
      <c r="A4" s="17">
        <v>1</v>
      </c>
      <c r="B4" s="17">
        <f t="shared" ref="B4:B11" si="0">C4-(A4*8)</f>
        <v>44</v>
      </c>
      <c r="C4" s="17">
        <f t="shared" ref="C4:C11" si="1">SUM(F4:O4)</f>
        <v>52</v>
      </c>
      <c r="D4" s="17">
        <f>C4/8</f>
        <v>6.5</v>
      </c>
      <c r="F4" s="17">
        <v>1</v>
      </c>
      <c r="G4" s="17">
        <v>11</v>
      </c>
      <c r="H4" s="17">
        <v>1</v>
      </c>
      <c r="I4" s="17">
        <v>1</v>
      </c>
      <c r="J4" s="17">
        <v>1</v>
      </c>
      <c r="K4" s="17">
        <v>4</v>
      </c>
      <c r="L4" s="17">
        <v>8</v>
      </c>
      <c r="M4" s="17">
        <v>16</v>
      </c>
      <c r="N4" s="17">
        <v>2</v>
      </c>
      <c r="O4" s="17">
        <v>7</v>
      </c>
    </row>
    <row r="5" spans="1:15" x14ac:dyDescent="0.7">
      <c r="A5" s="17">
        <v>2</v>
      </c>
      <c r="B5" s="17">
        <f t="shared" si="0"/>
        <v>44</v>
      </c>
      <c r="C5" s="17">
        <f t="shared" si="1"/>
        <v>60</v>
      </c>
      <c r="D5" s="17">
        <f t="shared" ref="D5:D11" si="2">C5/8</f>
        <v>7.5</v>
      </c>
      <c r="F5" s="17">
        <v>1</v>
      </c>
      <c r="G5" s="17">
        <v>11</v>
      </c>
      <c r="H5" s="17">
        <v>1</v>
      </c>
      <c r="I5" s="17">
        <v>1</v>
      </c>
      <c r="J5" s="17">
        <v>1</v>
      </c>
      <c r="K5" s="17">
        <v>4</v>
      </c>
      <c r="L5" s="17">
        <v>16</v>
      </c>
      <c r="M5" s="17">
        <v>16</v>
      </c>
      <c r="N5" s="17">
        <v>2</v>
      </c>
      <c r="O5" s="17">
        <v>7</v>
      </c>
    </row>
    <row r="6" spans="1:15" x14ac:dyDescent="0.7">
      <c r="A6" s="17">
        <v>3</v>
      </c>
      <c r="B6" s="17">
        <f t="shared" si="0"/>
        <v>44</v>
      </c>
      <c r="C6" s="17">
        <f t="shared" si="1"/>
        <v>68</v>
      </c>
      <c r="D6" s="17">
        <f t="shared" si="2"/>
        <v>8.5</v>
      </c>
      <c r="F6" s="17">
        <v>1</v>
      </c>
      <c r="G6" s="17">
        <v>11</v>
      </c>
      <c r="H6" s="17">
        <v>1</v>
      </c>
      <c r="I6" s="17">
        <v>1</v>
      </c>
      <c r="J6" s="17">
        <v>1</v>
      </c>
      <c r="K6" s="17">
        <v>4</v>
      </c>
      <c r="L6" s="17">
        <v>24</v>
      </c>
      <c r="M6" s="17">
        <v>16</v>
      </c>
      <c r="N6" s="17">
        <v>2</v>
      </c>
      <c r="O6" s="17">
        <v>7</v>
      </c>
    </row>
    <row r="7" spans="1:15" x14ac:dyDescent="0.7">
      <c r="A7" s="17">
        <v>4</v>
      </c>
      <c r="B7" s="17">
        <f t="shared" si="0"/>
        <v>44</v>
      </c>
      <c r="C7" s="17">
        <f t="shared" si="1"/>
        <v>76</v>
      </c>
      <c r="D7" s="17">
        <f t="shared" si="2"/>
        <v>9.5</v>
      </c>
      <c r="F7" s="17">
        <v>1</v>
      </c>
      <c r="G7" s="17">
        <v>11</v>
      </c>
      <c r="H7" s="17">
        <v>1</v>
      </c>
      <c r="I7" s="17">
        <v>1</v>
      </c>
      <c r="J7" s="17">
        <v>1</v>
      </c>
      <c r="K7" s="17">
        <v>4</v>
      </c>
      <c r="L7" s="17">
        <v>32</v>
      </c>
      <c r="M7" s="17">
        <v>16</v>
      </c>
      <c r="N7" s="17">
        <v>2</v>
      </c>
      <c r="O7" s="17">
        <v>7</v>
      </c>
    </row>
    <row r="8" spans="1:15" x14ac:dyDescent="0.7">
      <c r="A8" s="17">
        <v>5</v>
      </c>
      <c r="B8" s="17">
        <f t="shared" si="0"/>
        <v>44</v>
      </c>
      <c r="C8" s="17">
        <f t="shared" si="1"/>
        <v>84</v>
      </c>
      <c r="D8" s="17">
        <f t="shared" si="2"/>
        <v>10.5</v>
      </c>
      <c r="F8" s="17">
        <v>1</v>
      </c>
      <c r="G8" s="17">
        <v>11</v>
      </c>
      <c r="H8" s="17">
        <v>1</v>
      </c>
      <c r="I8" s="17">
        <v>1</v>
      </c>
      <c r="J8" s="17">
        <v>1</v>
      </c>
      <c r="K8" s="17">
        <v>4</v>
      </c>
      <c r="L8" s="17">
        <v>40</v>
      </c>
      <c r="M8" s="17">
        <v>16</v>
      </c>
      <c r="N8" s="17">
        <v>2</v>
      </c>
      <c r="O8" s="17">
        <v>7</v>
      </c>
    </row>
    <row r="9" spans="1:15" x14ac:dyDescent="0.7">
      <c r="A9" s="17">
        <v>6</v>
      </c>
      <c r="B9" s="17">
        <f t="shared" si="0"/>
        <v>44</v>
      </c>
      <c r="C9" s="17">
        <f t="shared" si="1"/>
        <v>92</v>
      </c>
      <c r="D9" s="17">
        <f t="shared" si="2"/>
        <v>11.5</v>
      </c>
      <c r="F9" s="17">
        <v>1</v>
      </c>
      <c r="G9" s="17">
        <v>11</v>
      </c>
      <c r="H9" s="17">
        <v>1</v>
      </c>
      <c r="I9" s="17">
        <v>1</v>
      </c>
      <c r="J9" s="17">
        <v>1</v>
      </c>
      <c r="K9" s="17">
        <v>4</v>
      </c>
      <c r="L9" s="17">
        <v>48</v>
      </c>
      <c r="M9" s="17">
        <v>16</v>
      </c>
      <c r="N9" s="17">
        <v>2</v>
      </c>
      <c r="O9" s="17">
        <v>7</v>
      </c>
    </row>
    <row r="10" spans="1:15" x14ac:dyDescent="0.7">
      <c r="A10" s="17">
        <v>7</v>
      </c>
      <c r="B10" s="17">
        <f t="shared" si="0"/>
        <v>44</v>
      </c>
      <c r="C10" s="17">
        <f t="shared" si="1"/>
        <v>100</v>
      </c>
      <c r="D10" s="17">
        <f t="shared" si="2"/>
        <v>12.5</v>
      </c>
      <c r="F10" s="17">
        <v>1</v>
      </c>
      <c r="G10" s="17">
        <v>11</v>
      </c>
      <c r="H10" s="17">
        <v>1</v>
      </c>
      <c r="I10" s="17">
        <v>1</v>
      </c>
      <c r="J10" s="17">
        <v>1</v>
      </c>
      <c r="K10" s="17">
        <v>4</v>
      </c>
      <c r="L10" s="17">
        <v>56</v>
      </c>
      <c r="M10" s="17">
        <v>16</v>
      </c>
      <c r="N10" s="17">
        <v>2</v>
      </c>
      <c r="O10" s="17">
        <v>7</v>
      </c>
    </row>
    <row r="11" spans="1:15" x14ac:dyDescent="0.7">
      <c r="A11" s="17">
        <v>8</v>
      </c>
      <c r="B11" s="17">
        <f t="shared" si="0"/>
        <v>44</v>
      </c>
      <c r="C11" s="17">
        <f t="shared" si="1"/>
        <v>108</v>
      </c>
      <c r="D11" s="17">
        <f t="shared" si="2"/>
        <v>13.5</v>
      </c>
      <c r="F11" s="17">
        <v>1</v>
      </c>
      <c r="G11" s="17">
        <v>11</v>
      </c>
      <c r="H11" s="17">
        <v>1</v>
      </c>
      <c r="I11" s="17">
        <v>1</v>
      </c>
      <c r="J11" s="17">
        <v>1</v>
      </c>
      <c r="K11" s="17">
        <v>4</v>
      </c>
      <c r="L11" s="17">
        <v>64</v>
      </c>
      <c r="M11" s="17">
        <v>16</v>
      </c>
      <c r="N11" s="17">
        <v>2</v>
      </c>
      <c r="O11" s="17">
        <v>7</v>
      </c>
    </row>
  </sheetData>
  <mergeCells count="2">
    <mergeCell ref="G1:H1"/>
    <mergeCell ref="I1:K1"/>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说明</vt:lpstr>
      <vt:lpstr>計算機本体</vt:lpstr>
      <vt:lpstr>計算中間変数</vt:lpstr>
      <vt:lpstr>CAN標準フレーム長</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楼朝阳</dc:creator>
  <cp:lastModifiedBy>大橋　広怜</cp:lastModifiedBy>
  <dcterms:created xsi:type="dcterms:W3CDTF">2025-03-05T00:57:19Z</dcterms:created>
  <dcterms:modified xsi:type="dcterms:W3CDTF">2025-03-18T18:49:18Z</dcterms:modified>
</cp:coreProperties>
</file>