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-analyst\1 - Analyze Data\"/>
    </mc:Choice>
  </mc:AlternateContent>
  <xr:revisionPtr revIDLastSave="0" documentId="8_{B470F841-E01F-4B73-8570-CC85403A5207}" xr6:coauthVersionLast="47" xr6:coauthVersionMax="47" xr10:uidLastSave="{00000000-0000-0000-0000-000000000000}"/>
  <bookViews>
    <workbookView xWindow="-120" yWindow="-120" windowWidth="20730" windowHeight="11160" firstSheet="2" activeTab="3" xr2:uid="{15D10A36-AEFE-4256-B4F3-7CE820F024CC}"/>
  </bookViews>
  <sheets>
    <sheet name="Analyze" sheetId="1" r:id="rId1"/>
    <sheet name="Conditional Logic" sheetId="2" r:id="rId2"/>
    <sheet name="Sumproduct" sheetId="3" r:id="rId3"/>
    <sheet name="Let &amp; Lambda" sheetId="4" r:id="rId4"/>
  </sheets>
  <definedNames>
    <definedName name="_xlnm._FilterDatabase" localSheetId="0" hidden="1">Analyze!$A$1:$G$11</definedName>
    <definedName name="CalcProfit">_xlfn.LAMBDA(_xlpm.Volume,_xlpm.Price,_xlpm.Cost, _xlpm.Volume * _xlpm.Price - _xlpm.Volume * _xlpm.Cost)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4" l="1"/>
  <c r="K3" i="4"/>
  <c r="K4" i="4"/>
  <c r="K5" i="4"/>
  <c r="K6" i="4"/>
  <c r="K7" i="4"/>
  <c r="K8" i="4"/>
  <c r="K9" i="4"/>
  <c r="K10" i="4"/>
  <c r="K11" i="4"/>
  <c r="I2" i="4"/>
  <c r="I3" i="4"/>
  <c r="I4" i="4"/>
  <c r="I5" i="4"/>
  <c r="I6" i="4"/>
  <c r="I7" i="4"/>
  <c r="I8" i="4"/>
  <c r="I9" i="4"/>
  <c r="I10" i="4"/>
  <c r="I11" i="4"/>
  <c r="H3" i="4"/>
  <c r="H4" i="4"/>
  <c r="H5" i="4"/>
  <c r="H6" i="4"/>
  <c r="H7" i="4"/>
  <c r="H8" i="4"/>
  <c r="H9" i="4"/>
  <c r="H10" i="4"/>
  <c r="H11" i="4"/>
  <c r="H2" i="4"/>
  <c r="I17" i="3" a="1"/>
  <c r="I17" i="3" s="1"/>
  <c r="G3" i="3"/>
  <c r="G4" i="3"/>
  <c r="G5" i="3"/>
  <c r="G6" i="3"/>
  <c r="G7" i="3"/>
  <c r="G8" i="3"/>
  <c r="G9" i="3"/>
  <c r="G10" i="3"/>
  <c r="G11" i="3"/>
  <c r="G2" i="3"/>
  <c r="C16" i="3"/>
  <c r="C14" i="3"/>
  <c r="G3" i="2" a="1"/>
  <c r="G3" i="2" s="1"/>
  <c r="G4" i="2" a="1"/>
  <c r="G4" i="2"/>
  <c r="G5" i="2" a="1"/>
  <c r="G5" i="2" s="1"/>
  <c r="G6" i="2" a="1"/>
  <c r="G6" i="2"/>
  <c r="G7" i="2" a="1"/>
  <c r="G7" i="2" s="1"/>
  <c r="G8" i="2" a="1"/>
  <c r="G8" i="2"/>
  <c r="G9" i="2" a="1"/>
  <c r="G9" i="2" s="1"/>
  <c r="G10" i="2" a="1"/>
  <c r="G10" i="2"/>
  <c r="G11" i="2" a="1"/>
  <c r="G11" i="2" s="1"/>
  <c r="G2" i="2" a="1"/>
  <c r="G2" i="2" s="1"/>
  <c r="I3" i="2" a="1"/>
  <c r="I3" i="2" s="1"/>
  <c r="I4" i="2" a="1"/>
  <c r="I4" i="2"/>
  <c r="I5" i="2" a="1"/>
  <c r="I5" i="2" s="1"/>
  <c r="I6" i="2" a="1"/>
  <c r="I6" i="2"/>
  <c r="I7" i="2" a="1"/>
  <c r="I7" i="2" s="1"/>
  <c r="I8" i="2" a="1"/>
  <c r="I8" i="2"/>
  <c r="I9" i="2" a="1"/>
  <c r="I9" i="2" s="1"/>
  <c r="I10" i="2" a="1"/>
  <c r="I10" i="2"/>
  <c r="I11" i="2" a="1"/>
  <c r="I11" i="2" s="1"/>
  <c r="I2" i="2" a="1"/>
  <c r="I2" i="2" s="1"/>
  <c r="H3" i="2"/>
  <c r="H4" i="2"/>
  <c r="H5" i="2"/>
  <c r="H6" i="2"/>
  <c r="H7" i="2"/>
  <c r="H8" i="2"/>
  <c r="H9" i="2"/>
  <c r="H10" i="2"/>
  <c r="H11" i="2"/>
  <c r="H2" i="2"/>
  <c r="G1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<sst xmlns="http://schemas.openxmlformats.org/spreadsheetml/2006/main" count="133" uniqueCount="39">
  <si>
    <t>Category</t>
  </si>
  <si>
    <t>Product</t>
  </si>
  <si>
    <t>Store</t>
  </si>
  <si>
    <t>Volume</t>
  </si>
  <si>
    <t>Price</t>
  </si>
  <si>
    <t>Cost</t>
  </si>
  <si>
    <t>CatA</t>
  </si>
  <si>
    <t>A</t>
  </si>
  <si>
    <t>CatC</t>
  </si>
  <si>
    <t>E</t>
  </si>
  <si>
    <t>B</t>
  </si>
  <si>
    <t>C</t>
  </si>
  <si>
    <t>CatB</t>
  </si>
  <si>
    <t>D</t>
  </si>
  <si>
    <t>F</t>
  </si>
  <si>
    <t>Store:</t>
  </si>
  <si>
    <t>IF</t>
  </si>
  <si>
    <t>SWITCH</t>
  </si>
  <si>
    <t>IFS</t>
  </si>
  <si>
    <t>Gross Profit</t>
  </si>
  <si>
    <t>Total Gross Profit</t>
  </si>
  <si>
    <t>SumProduct Gross Profit</t>
  </si>
  <si>
    <t>Conditional Gross Profit</t>
  </si>
  <si>
    <t>Conditional SumProduct</t>
  </si>
  <si>
    <t>Test</t>
  </si>
  <si>
    <t>-Test</t>
  </si>
  <si>
    <t>--Test</t>
  </si>
  <si>
    <t>Profit</t>
  </si>
  <si>
    <t>CalcProfit</t>
  </si>
  <si>
    <t>discount</t>
  </si>
  <si>
    <t>switch</t>
  </si>
  <si>
    <t>switch is not ideal for making conditions. Only used to make matches.</t>
  </si>
  <si>
    <t>ifs</t>
  </si>
  <si>
    <t>the switch and ifs are good sine provide easy logical way</t>
  </si>
  <si>
    <t>store</t>
  </si>
  <si>
    <t>Total cost</t>
  </si>
  <si>
    <t>let</t>
  </si>
  <si>
    <t>growth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</si>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</sst>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Open Sans"/>
      <family val="2"/>
    </font>
    <font>
      <b/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quotePrefix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7980-0B1C-4BB0-B990-E94159029983}">
  <dimension ref="A1:G11"/>
  <sheetViews>
    <sheetView workbookViewId="0">
      <selection activeCell="H4" sqref="H4"/>
    </sheetView>
  </sheetViews>
  <sheetFormatPr defaultRowHeight="18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</row>
    <row r="2" spans="1:7" x14ac:dyDescent="0.35">
      <c r="A2" t="s">
        <v>6</v>
      </c>
      <c r="B2" s="1">
        <v>1</v>
      </c>
      <c r="C2" t="s">
        <v>7</v>
      </c>
      <c r="D2">
        <v>34</v>
      </c>
      <c r="E2">
        <v>34.44</v>
      </c>
      <c r="F2">
        <v>5.4</v>
      </c>
      <c r="G2">
        <v>5.4</v>
      </c>
    </row>
    <row r="3" spans="1:7" x14ac:dyDescent="0.35">
      <c r="A3" t="s">
        <v>8</v>
      </c>
      <c r="B3" s="1">
        <v>1</v>
      </c>
      <c r="C3" t="s">
        <v>9</v>
      </c>
      <c r="D3">
        <v>28</v>
      </c>
      <c r="E3">
        <v>24.84</v>
      </c>
      <c r="F3">
        <v>3.61</v>
      </c>
      <c r="G3">
        <v>3.61</v>
      </c>
    </row>
    <row r="4" spans="1:7" x14ac:dyDescent="0.35">
      <c r="A4" t="s">
        <v>8</v>
      </c>
      <c r="B4" s="1">
        <v>2</v>
      </c>
      <c r="C4" t="s">
        <v>11</v>
      </c>
      <c r="D4">
        <v>89</v>
      </c>
      <c r="E4">
        <v>42.12</v>
      </c>
      <c r="F4">
        <v>26.87</v>
      </c>
      <c r="G4">
        <v>26.87</v>
      </c>
    </row>
    <row r="5" spans="1:7" x14ac:dyDescent="0.35">
      <c r="A5" t="s">
        <v>6</v>
      </c>
      <c r="B5" s="1">
        <v>2</v>
      </c>
      <c r="C5" t="s">
        <v>10</v>
      </c>
      <c r="D5">
        <v>39</v>
      </c>
      <c r="E5">
        <v>25.63</v>
      </c>
      <c r="F5">
        <v>6.58</v>
      </c>
      <c r="G5">
        <v>6.58</v>
      </c>
    </row>
    <row r="6" spans="1:7" x14ac:dyDescent="0.35">
      <c r="A6" t="s">
        <v>6</v>
      </c>
      <c r="B6" s="1">
        <v>3</v>
      </c>
      <c r="C6" t="s">
        <v>7</v>
      </c>
      <c r="D6">
        <v>78</v>
      </c>
      <c r="E6">
        <v>1.79</v>
      </c>
      <c r="F6">
        <v>1.0900000000000001</v>
      </c>
      <c r="G6">
        <v>1.0900000000000001</v>
      </c>
    </row>
    <row r="7" spans="1:7" x14ac:dyDescent="0.35">
      <c r="A7" t="s">
        <v>6</v>
      </c>
      <c r="B7" s="1">
        <v>3</v>
      </c>
      <c r="C7" t="s">
        <v>11</v>
      </c>
      <c r="D7">
        <v>43</v>
      </c>
      <c r="E7">
        <v>39.49</v>
      </c>
      <c r="F7">
        <v>45.22</v>
      </c>
      <c r="G7">
        <v>45.22</v>
      </c>
    </row>
    <row r="8" spans="1:7" x14ac:dyDescent="0.35">
      <c r="A8" t="s">
        <v>8</v>
      </c>
      <c r="B8" s="1">
        <v>4</v>
      </c>
      <c r="C8" t="s">
        <v>13</v>
      </c>
      <c r="D8">
        <v>80</v>
      </c>
      <c r="E8">
        <v>35.36</v>
      </c>
      <c r="F8">
        <v>5.47</v>
      </c>
      <c r="G8">
        <v>5.47</v>
      </c>
    </row>
    <row r="9" spans="1:7" x14ac:dyDescent="0.35">
      <c r="A9" t="s">
        <v>12</v>
      </c>
      <c r="B9" s="1">
        <v>4</v>
      </c>
      <c r="C9" t="s">
        <v>13</v>
      </c>
      <c r="D9">
        <v>60</v>
      </c>
      <c r="E9">
        <v>31.33</v>
      </c>
      <c r="F9">
        <v>10.5</v>
      </c>
      <c r="G9">
        <v>10.5</v>
      </c>
    </row>
    <row r="10" spans="1:7" x14ac:dyDescent="0.35">
      <c r="A10" t="s">
        <v>12</v>
      </c>
      <c r="B10" s="1">
        <v>5</v>
      </c>
      <c r="C10" t="s">
        <v>14</v>
      </c>
      <c r="D10">
        <v>91</v>
      </c>
      <c r="E10">
        <v>9.4700000000000006</v>
      </c>
      <c r="F10">
        <v>26.17</v>
      </c>
      <c r="G10">
        <v>26.17</v>
      </c>
    </row>
    <row r="11" spans="1:7" x14ac:dyDescent="0.35">
      <c r="A11" t="s">
        <v>8</v>
      </c>
      <c r="B11" s="1">
        <v>5</v>
      </c>
      <c r="C11" t="s">
        <v>9</v>
      </c>
      <c r="D11">
        <v>70</v>
      </c>
      <c r="E11">
        <v>15.73</v>
      </c>
      <c r="F11">
        <v>26.13</v>
      </c>
      <c r="G11">
        <v>26.13</v>
      </c>
    </row>
  </sheetData>
  <autoFilter ref="A1:G11" xr:uid="{40497980-0B1C-4BB0-B990-E94159029983}"/>
  <sortState xmlns:xlrd2="http://schemas.microsoft.com/office/spreadsheetml/2017/richdata2" ref="A2:F11">
    <sortCondition ref="B2:B11"/>
    <sortCondition descending="1" ref="D2:D11"/>
    <sortCondition ref="E2:E11"/>
  </sortState>
  <conditionalFormatting sqref="D2:D11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E2:E1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11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{6CF2F174-5A08-4CBD-983F-34F1AF08E573}</x14:id>
        </ext>
      </extLst>
    </cfRule>
  </conditionalFormatting>
  <conditionalFormatting sqref="F1:G1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{31D62AAC-CC68-47C5-9604-6D55A75A9C9F}</x14:id>
        </ext>
      </extLst>
    </cfRule>
  </conditionalFormatting>
  <conditionalFormatting sqref="G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CF2F174-5A08-4CBD-983F-34F1AF08E57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F2:F11</xm:sqref>
        </x14:conditionalFormatting>
        <x14:conditionalFormatting xmlns:xm="http://schemas.microsoft.com/office/excel/2006/main">
          <x14:cfRule type="dataBar" id="{31D62AAC-CC68-47C5-9604-6D55A75A9C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0132-5384-4C3E-9A09-F487D16D4E7E}">
  <dimension ref="A1:L14"/>
  <sheetViews>
    <sheetView workbookViewId="0">
      <selection activeCell="E15" sqref="E15"/>
    </sheetView>
  </sheetViews>
  <sheetFormatPr defaultRowHeight="18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  <c r="H1" t="s">
        <v>16</v>
      </c>
      <c r="I1" t="s">
        <v>17</v>
      </c>
      <c r="J1" t="s">
        <v>30</v>
      </c>
      <c r="K1" t="s">
        <v>16</v>
      </c>
      <c r="L1" t="s">
        <v>18</v>
      </c>
    </row>
    <row r="2" spans="1:12" x14ac:dyDescent="0.35">
      <c r="A2" t="s">
        <v>6</v>
      </c>
      <c r="B2">
        <v>1</v>
      </c>
      <c r="C2" t="s">
        <v>7</v>
      </c>
      <c r="D2">
        <v>34</v>
      </c>
      <c r="E2">
        <v>34.44</v>
      </c>
      <c r="F2">
        <v>5.4</v>
      </c>
      <c r="G2" t="str" cm="1">
        <f t="array" ref="G2">_xlfn.IFS(F2&gt;20,"Large",F2&gt;10,"medium",F2&gt;0,"small",F2&lt;=0,"error")</f>
        <v>small</v>
      </c>
      <c r="H2" t="str">
        <f>IF(A2="CatA","buy",IF(A2="CatB","Sell", IF(A2="CatC", "Hold")))</f>
        <v>buy</v>
      </c>
      <c r="I2" t="str" cm="1">
        <f t="array" ref="I2">_xlfn.SWITCH(C2,"A","Sell","B", "Buy", "C","Hold","Wait")</f>
        <v>Sell</v>
      </c>
      <c r="J2" t="s">
        <v>31</v>
      </c>
    </row>
    <row r="3" spans="1:12" x14ac:dyDescent="0.35">
      <c r="A3" t="s">
        <v>6</v>
      </c>
      <c r="B3">
        <v>2</v>
      </c>
      <c r="C3" t="s">
        <v>10</v>
      </c>
      <c r="D3">
        <v>39</v>
      </c>
      <c r="E3">
        <v>25.63</v>
      </c>
      <c r="F3">
        <v>6.58</v>
      </c>
      <c r="G3" t="str" cm="1">
        <f t="array" ref="G3">_xlfn.IFS(F3&gt;20,"Large",F3&gt;10,"medium",F3&gt;0,"small",F3&lt;=0,"error")</f>
        <v>small</v>
      </c>
      <c r="H3" t="str">
        <f t="shared" ref="H3:H11" si="0">IF(A3="CatA","buy",IF(A3="CatB","Sell", IF(A3="CatC", "Hold")))</f>
        <v>buy</v>
      </c>
      <c r="I3" t="str" cm="1">
        <f t="array" ref="I3">_xlfn.SWITCH(C3,"A","Sell","B", "Buy", "C","Hold","Wait")</f>
        <v>Buy</v>
      </c>
    </row>
    <row r="4" spans="1:12" x14ac:dyDescent="0.35">
      <c r="A4" t="s">
        <v>6</v>
      </c>
      <c r="B4">
        <v>3</v>
      </c>
      <c r="C4" t="s">
        <v>7</v>
      </c>
      <c r="D4">
        <v>78</v>
      </c>
      <c r="E4">
        <v>1.79</v>
      </c>
      <c r="F4">
        <v>1.0900000000000001</v>
      </c>
      <c r="G4" t="str" cm="1">
        <f t="array" ref="G4">_xlfn.IFS(F4&gt;20,"Large",F4&gt;10,"medium",F4&gt;0,"small",F4&lt;=0,"error")</f>
        <v>small</v>
      </c>
      <c r="H4" t="str">
        <f t="shared" si="0"/>
        <v>buy</v>
      </c>
      <c r="I4" t="str" cm="1">
        <f t="array" ref="I4">_xlfn.SWITCH(C4,"A","Sell","B", "Buy", "C","Hold","Wait")</f>
        <v>Sell</v>
      </c>
    </row>
    <row r="5" spans="1:12" x14ac:dyDescent="0.35">
      <c r="A5" t="s">
        <v>6</v>
      </c>
      <c r="B5">
        <v>3</v>
      </c>
      <c r="C5" t="s">
        <v>11</v>
      </c>
      <c r="D5">
        <v>43</v>
      </c>
      <c r="E5">
        <v>39.49</v>
      </c>
      <c r="F5">
        <v>45.22</v>
      </c>
      <c r="G5" t="str" cm="1">
        <f t="array" ref="G5">_xlfn.IFS(F5&gt;20,"Large",F5&gt;10,"medium",F5&gt;0,"small",F5&lt;=0,"error")</f>
        <v>Large</v>
      </c>
      <c r="H5" t="str">
        <f t="shared" si="0"/>
        <v>buy</v>
      </c>
      <c r="I5" t="str" cm="1">
        <f t="array" ref="I5">_xlfn.SWITCH(C5,"A","Sell","B", "Buy", "C","Hold","Wait")</f>
        <v>Hold</v>
      </c>
    </row>
    <row r="6" spans="1:12" x14ac:dyDescent="0.35">
      <c r="A6" t="s">
        <v>12</v>
      </c>
      <c r="B6">
        <v>4</v>
      </c>
      <c r="C6" t="s">
        <v>13</v>
      </c>
      <c r="D6">
        <v>60</v>
      </c>
      <c r="E6">
        <v>31.33</v>
      </c>
      <c r="F6">
        <v>10.5</v>
      </c>
      <c r="G6" t="str" cm="1">
        <f t="array" ref="G6">_xlfn.IFS(F6&gt;20,"Large",F6&gt;10,"medium",F6&gt;0,"small",F6&lt;=0,"error")</f>
        <v>medium</v>
      </c>
      <c r="H6" t="str">
        <f t="shared" si="0"/>
        <v>Sell</v>
      </c>
      <c r="I6" t="str" cm="1">
        <f t="array" ref="I6">_xlfn.SWITCH(C6,"A","Sell","B", "Buy", "C","Hold","Wait")</f>
        <v>Wait</v>
      </c>
    </row>
    <row r="7" spans="1:12" x14ac:dyDescent="0.35">
      <c r="A7" t="s">
        <v>12</v>
      </c>
      <c r="B7">
        <v>5</v>
      </c>
      <c r="C7" t="s">
        <v>14</v>
      </c>
      <c r="D7">
        <v>91</v>
      </c>
      <c r="E7">
        <v>9.4700000000000006</v>
      </c>
      <c r="F7">
        <v>26.17</v>
      </c>
      <c r="G7" t="str" cm="1">
        <f t="array" ref="G7">_xlfn.IFS(F7&gt;20,"Large",F7&gt;10,"medium",F7&gt;0,"small",F7&lt;=0,"error")</f>
        <v>Large</v>
      </c>
      <c r="H7" t="str">
        <f t="shared" si="0"/>
        <v>Sell</v>
      </c>
      <c r="I7" t="str" cm="1">
        <f t="array" ref="I7">_xlfn.SWITCH(C7,"A","Sell","B", "Buy", "C","Hold","Wait")</f>
        <v>Wait</v>
      </c>
    </row>
    <row r="8" spans="1:12" x14ac:dyDescent="0.35">
      <c r="A8" t="s">
        <v>8</v>
      </c>
      <c r="B8">
        <v>1</v>
      </c>
      <c r="C8" t="s">
        <v>9</v>
      </c>
      <c r="D8">
        <v>28</v>
      </c>
      <c r="E8">
        <v>24.84</v>
      </c>
      <c r="F8">
        <v>3.61</v>
      </c>
      <c r="G8" t="str" cm="1">
        <f t="array" ref="G8">_xlfn.IFS(F8&gt;20,"Large",F8&gt;10,"medium",F8&gt;0,"small",F8&lt;=0,"error")</f>
        <v>small</v>
      </c>
      <c r="H8" t="str">
        <f t="shared" si="0"/>
        <v>Hold</v>
      </c>
      <c r="I8" t="str" cm="1">
        <f t="array" ref="I8">_xlfn.SWITCH(C8,"A","Sell","B", "Buy", "C","Hold","Wait")</f>
        <v>Wait</v>
      </c>
    </row>
    <row r="9" spans="1:12" x14ac:dyDescent="0.35">
      <c r="A9" t="s">
        <v>8</v>
      </c>
      <c r="B9">
        <v>2</v>
      </c>
      <c r="C9" t="s">
        <v>11</v>
      </c>
      <c r="D9">
        <v>89</v>
      </c>
      <c r="E9">
        <v>42.12</v>
      </c>
      <c r="F9">
        <v>26.87</v>
      </c>
      <c r="G9" t="str" cm="1">
        <f t="array" ref="G9">_xlfn.IFS(F9&gt;20,"Large",F9&gt;10,"medium",F9&gt;0,"small",F9&lt;=0,"error")</f>
        <v>Large</v>
      </c>
      <c r="H9" t="str">
        <f t="shared" si="0"/>
        <v>Hold</v>
      </c>
      <c r="I9" t="str" cm="1">
        <f t="array" ref="I9">_xlfn.SWITCH(C9,"A","Sell","B", "Buy", "C","Hold","Wait")</f>
        <v>Hold</v>
      </c>
    </row>
    <row r="10" spans="1:12" x14ac:dyDescent="0.35">
      <c r="A10" t="s">
        <v>8</v>
      </c>
      <c r="B10">
        <v>4</v>
      </c>
      <c r="C10" t="s">
        <v>13</v>
      </c>
      <c r="D10">
        <v>80</v>
      </c>
      <c r="E10">
        <v>35.36</v>
      </c>
      <c r="F10">
        <v>5.47</v>
      </c>
      <c r="G10" t="str" cm="1">
        <f t="array" ref="G10">_xlfn.IFS(F10&gt;20,"Large",F10&gt;10,"medium",F10&gt;0,"small",F10&lt;=0,"error")</f>
        <v>small</v>
      </c>
      <c r="H10" t="str">
        <f t="shared" si="0"/>
        <v>Hold</v>
      </c>
      <c r="I10" t="str" cm="1">
        <f t="array" ref="I10">_xlfn.SWITCH(C10,"A","Sell","B", "Buy", "C","Hold","Wait")</f>
        <v>Wait</v>
      </c>
    </row>
    <row r="11" spans="1:12" x14ac:dyDescent="0.35">
      <c r="A11" t="s">
        <v>8</v>
      </c>
      <c r="B11">
        <v>5</v>
      </c>
      <c r="C11" t="s">
        <v>9</v>
      </c>
      <c r="D11">
        <v>70</v>
      </c>
      <c r="E11">
        <v>15.73</v>
      </c>
      <c r="F11">
        <v>26.13</v>
      </c>
      <c r="G11" t="str" cm="1">
        <f t="array" ref="G11">_xlfn.IFS(F11&gt;20,"Large",F11&gt;10,"medium",F11&gt;0,"small",F11&lt;=0,"error")</f>
        <v>Large</v>
      </c>
      <c r="H11" t="str">
        <f t="shared" si="0"/>
        <v>Hold</v>
      </c>
      <c r="I11" t="str" cm="1">
        <f t="array" ref="I11">_xlfn.SWITCH(C11,"A","Sell","B", "Buy", "C","Hold","Wait")</f>
        <v>Wait</v>
      </c>
    </row>
    <row r="14" spans="1:12" x14ac:dyDescent="0.35">
      <c r="E14" t="s">
        <v>33</v>
      </c>
    </row>
  </sheetData>
  <sortState xmlns:xlrd2="http://schemas.microsoft.com/office/spreadsheetml/2017/richdata2" ref="A2:F11">
    <sortCondition ref="A1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ADDD-FADC-4B05-BA54-1A0BDB978CB5}">
  <dimension ref="A1:P17"/>
  <sheetViews>
    <sheetView topLeftCell="X1" workbookViewId="0">
      <selection activeCell="J15" sqref="J15"/>
    </sheetView>
  </sheetViews>
  <sheetFormatPr defaultRowHeight="18" x14ac:dyDescent="0.35"/>
  <cols>
    <col min="7" max="7" width="21.21875" bestFit="1" customWidth="1"/>
    <col min="8" max="8" width="10.33203125" bestFit="1" customWidth="1"/>
    <col min="10" max="10" width="21.109375" bestFit="1" customWidth="1"/>
    <col min="11" max="11" width="20.441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19</v>
      </c>
      <c r="K1" t="s">
        <v>22</v>
      </c>
      <c r="M1" t="s">
        <v>24</v>
      </c>
      <c r="N1" s="2" t="s">
        <v>25</v>
      </c>
      <c r="O1" s="2" t="s">
        <v>26</v>
      </c>
      <c r="P1" t="s">
        <v>1</v>
      </c>
    </row>
    <row r="2" spans="1:16" x14ac:dyDescent="0.35">
      <c r="A2" t="s">
        <v>6</v>
      </c>
      <c r="B2">
        <v>1</v>
      </c>
      <c r="C2" t="s">
        <v>7</v>
      </c>
      <c r="D2">
        <v>34</v>
      </c>
      <c r="E2">
        <v>34.44</v>
      </c>
      <c r="F2">
        <v>5.4</v>
      </c>
      <c r="G2">
        <f>D2*E2</f>
        <v>1170.96</v>
      </c>
    </row>
    <row r="3" spans="1:16" x14ac:dyDescent="0.35">
      <c r="A3" t="s">
        <v>6</v>
      </c>
      <c r="B3">
        <v>2</v>
      </c>
      <c r="C3" t="s">
        <v>10</v>
      </c>
      <c r="D3">
        <v>39</v>
      </c>
      <c r="E3">
        <v>25.63</v>
      </c>
      <c r="F3">
        <v>6.58</v>
      </c>
      <c r="G3">
        <f t="shared" ref="G3:G11" si="0">D3*E3</f>
        <v>999.56999999999994</v>
      </c>
    </row>
    <row r="4" spans="1:16" x14ac:dyDescent="0.35">
      <c r="A4" t="s">
        <v>6</v>
      </c>
      <c r="B4">
        <v>3</v>
      </c>
      <c r="C4" t="s">
        <v>7</v>
      </c>
      <c r="D4">
        <v>78</v>
      </c>
      <c r="E4">
        <v>1.79</v>
      </c>
      <c r="F4">
        <v>1.0900000000000001</v>
      </c>
      <c r="G4">
        <f t="shared" si="0"/>
        <v>139.62</v>
      </c>
    </row>
    <row r="5" spans="1:16" x14ac:dyDescent="0.35">
      <c r="A5" t="s">
        <v>6</v>
      </c>
      <c r="B5">
        <v>3</v>
      </c>
      <c r="C5" t="s">
        <v>11</v>
      </c>
      <c r="D5">
        <v>43</v>
      </c>
      <c r="E5">
        <v>39.49</v>
      </c>
      <c r="F5">
        <v>45.22</v>
      </c>
      <c r="G5">
        <f t="shared" si="0"/>
        <v>1698.0700000000002</v>
      </c>
    </row>
    <row r="6" spans="1:16" x14ac:dyDescent="0.35">
      <c r="A6" t="s">
        <v>12</v>
      </c>
      <c r="B6">
        <v>4</v>
      </c>
      <c r="C6" t="s">
        <v>13</v>
      </c>
      <c r="D6">
        <v>60</v>
      </c>
      <c r="E6">
        <v>31.33</v>
      </c>
      <c r="F6">
        <v>10.5</v>
      </c>
      <c r="G6">
        <f t="shared" si="0"/>
        <v>1879.8</v>
      </c>
    </row>
    <row r="7" spans="1:16" x14ac:dyDescent="0.35">
      <c r="A7" t="s">
        <v>12</v>
      </c>
      <c r="B7">
        <v>5</v>
      </c>
      <c r="C7" t="s">
        <v>14</v>
      </c>
      <c r="D7">
        <v>91</v>
      </c>
      <c r="E7">
        <v>9.4700000000000006</v>
      </c>
      <c r="F7">
        <v>26.17</v>
      </c>
      <c r="G7">
        <f t="shared" si="0"/>
        <v>861.7700000000001</v>
      </c>
    </row>
    <row r="8" spans="1:16" x14ac:dyDescent="0.35">
      <c r="A8" t="s">
        <v>8</v>
      </c>
      <c r="B8">
        <v>1</v>
      </c>
      <c r="C8" t="s">
        <v>9</v>
      </c>
      <c r="D8">
        <v>28</v>
      </c>
      <c r="E8">
        <v>24.84</v>
      </c>
      <c r="F8">
        <v>3.61</v>
      </c>
      <c r="G8">
        <f t="shared" si="0"/>
        <v>695.52</v>
      </c>
    </row>
    <row r="9" spans="1:16" x14ac:dyDescent="0.35">
      <c r="A9" t="s">
        <v>8</v>
      </c>
      <c r="B9">
        <v>2</v>
      </c>
      <c r="C9" t="s">
        <v>11</v>
      </c>
      <c r="D9">
        <v>89</v>
      </c>
      <c r="E9">
        <v>42.12</v>
      </c>
      <c r="F9">
        <v>26.87</v>
      </c>
      <c r="G9">
        <f t="shared" si="0"/>
        <v>3748.68</v>
      </c>
    </row>
    <row r="10" spans="1:16" x14ac:dyDescent="0.35">
      <c r="A10" t="s">
        <v>8</v>
      </c>
      <c r="B10">
        <v>4</v>
      </c>
      <c r="C10" t="s">
        <v>13</v>
      </c>
      <c r="D10">
        <v>80</v>
      </c>
      <c r="E10">
        <v>35.36</v>
      </c>
      <c r="F10">
        <v>5.47</v>
      </c>
      <c r="G10">
        <f t="shared" si="0"/>
        <v>2828.8</v>
      </c>
    </row>
    <row r="11" spans="1:16" x14ac:dyDescent="0.35">
      <c r="A11" t="s">
        <v>8</v>
      </c>
      <c r="B11">
        <v>5</v>
      </c>
      <c r="C11" t="s">
        <v>9</v>
      </c>
      <c r="D11">
        <v>70</v>
      </c>
      <c r="E11">
        <v>15.73</v>
      </c>
      <c r="F11">
        <v>26.13</v>
      </c>
      <c r="G11">
        <f t="shared" si="0"/>
        <v>1101.1000000000001</v>
      </c>
    </row>
    <row r="13" spans="1:16" x14ac:dyDescent="0.35">
      <c r="H13" t="s">
        <v>34</v>
      </c>
      <c r="J13" t="s">
        <v>15</v>
      </c>
    </row>
    <row r="14" spans="1:16" x14ac:dyDescent="0.35">
      <c r="C14">
        <f>SUMPRODUCT(D2:D11,E2:E11)</f>
        <v>15123.890000000001</v>
      </c>
      <c r="G14">
        <f>SUM(G2:G11)</f>
        <v>15123.890000000001</v>
      </c>
      <c r="H14" t="s">
        <v>7</v>
      </c>
      <c r="J14" t="s">
        <v>13</v>
      </c>
    </row>
    <row r="15" spans="1:16" x14ac:dyDescent="0.35">
      <c r="G15" t="s">
        <v>20</v>
      </c>
      <c r="J15" t="s">
        <v>23</v>
      </c>
    </row>
    <row r="16" spans="1:16" x14ac:dyDescent="0.35">
      <c r="C16">
        <f>SUMPRODUCT(E2:E11,F2:F11)</f>
        <v>4544.986100000001</v>
      </c>
    </row>
    <row r="17" spans="7:9" x14ac:dyDescent="0.35">
      <c r="G17" t="s">
        <v>21</v>
      </c>
      <c r="I17" cm="1">
        <f t="array" ref="I17">SUMPRODUCT(--(C2:C11=H14),D2:D11,E2:E11)</f>
        <v>1310.58</v>
      </c>
    </row>
  </sheetData>
  <sortState xmlns:xlrd2="http://schemas.microsoft.com/office/spreadsheetml/2017/richdata2" ref="A2:F11">
    <sortCondition ref="A1:A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15B5-A498-481A-967B-83515D1A747D}">
  <dimension ref="A1:N13"/>
  <sheetViews>
    <sheetView tabSelected="1" workbookViewId="0">
      <selection activeCell="M2" sqref="M2"/>
    </sheetView>
  </sheetViews>
  <sheetFormatPr defaultRowHeight="18" x14ac:dyDescent="0.35"/>
  <cols>
    <col min="8" max="9" width="11.6640625" bestFit="1" customWidth="1"/>
    <col min="12" max="12" width="10.1093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3" t="s">
        <v>16</v>
      </c>
      <c r="I1" s="3" t="s">
        <v>36</v>
      </c>
      <c r="J1" s="3"/>
      <c r="K1" s="3" t="s">
        <v>37</v>
      </c>
      <c r="M1" s="3" t="s">
        <v>27</v>
      </c>
      <c r="N1" s="3" t="s">
        <v>28</v>
      </c>
    </row>
    <row r="2" spans="1:14" x14ac:dyDescent="0.35">
      <c r="A2" t="s">
        <v>6</v>
      </c>
      <c r="B2">
        <v>1</v>
      </c>
      <c r="C2" t="s">
        <v>7</v>
      </c>
      <c r="D2">
        <v>34</v>
      </c>
      <c r="E2">
        <v>34.44</v>
      </c>
      <c r="F2">
        <v>5.4</v>
      </c>
      <c r="H2">
        <f>IF(D2*E2-D2*F2&gt;0, D2*E2-D2*F2,"Not profitable")</f>
        <v>987.36</v>
      </c>
      <c r="I2">
        <f>_xlfn.LET(_xlpm.Profit,D2*E2-D2*F2, IF(_xlpm.Profit&gt;0,_xlpm.Profit,"not profitable"))</f>
        <v>987.36</v>
      </c>
      <c r="K2">
        <f t="shared" ref="K2:K10" si="0">E2*(1+$K$13)</f>
        <v>41.327999999999996</v>
      </c>
    </row>
    <row r="3" spans="1:14" x14ac:dyDescent="0.35">
      <c r="A3" t="s">
        <v>6</v>
      </c>
      <c r="B3">
        <v>2</v>
      </c>
      <c r="C3" t="s">
        <v>10</v>
      </c>
      <c r="D3">
        <v>39</v>
      </c>
      <c r="E3">
        <v>25.63</v>
      </c>
      <c r="F3">
        <v>6.58</v>
      </c>
      <c r="H3">
        <f t="shared" ref="H3:H11" si="1">IF(D3*E3-D3*F3&gt;0, D3*E3-D3*F3,"Not profitable")</f>
        <v>742.94999999999993</v>
      </c>
      <c r="I3">
        <f t="shared" ref="I3:I11" si="2">_xlfn.LET(_xlpm.Profit,D3*E3-D3*F3, IF(_xlpm.Profit&gt;0,_xlpm.Profit,"not profitable"))</f>
        <v>742.94999999999993</v>
      </c>
      <c r="K3">
        <f t="shared" si="0"/>
        <v>30.755999999999997</v>
      </c>
    </row>
    <row r="4" spans="1:14" x14ac:dyDescent="0.35">
      <c r="A4" t="s">
        <v>6</v>
      </c>
      <c r="B4">
        <v>3</v>
      </c>
      <c r="C4" t="s">
        <v>7</v>
      </c>
      <c r="D4">
        <v>78</v>
      </c>
      <c r="E4">
        <v>1.79</v>
      </c>
      <c r="F4">
        <v>1.0900000000000001</v>
      </c>
      <c r="H4">
        <f t="shared" si="1"/>
        <v>54.599999999999994</v>
      </c>
      <c r="I4">
        <f t="shared" si="2"/>
        <v>54.599999999999994</v>
      </c>
      <c r="K4">
        <f t="shared" si="0"/>
        <v>2.1480000000000001</v>
      </c>
    </row>
    <row r="5" spans="1:14" x14ac:dyDescent="0.35">
      <c r="A5" t="s">
        <v>6</v>
      </c>
      <c r="B5">
        <v>3</v>
      </c>
      <c r="C5" t="s">
        <v>11</v>
      </c>
      <c r="D5">
        <v>43</v>
      </c>
      <c r="E5">
        <v>39.49</v>
      </c>
      <c r="F5">
        <v>45.22</v>
      </c>
      <c r="H5" t="str">
        <f t="shared" si="1"/>
        <v>Not profitable</v>
      </c>
      <c r="I5" t="str">
        <f t="shared" si="2"/>
        <v>not profitable</v>
      </c>
      <c r="K5">
        <f t="shared" si="0"/>
        <v>47.387999999999998</v>
      </c>
    </row>
    <row r="6" spans="1:14" x14ac:dyDescent="0.35">
      <c r="A6" t="s">
        <v>12</v>
      </c>
      <c r="B6">
        <v>4</v>
      </c>
      <c r="C6" t="s">
        <v>13</v>
      </c>
      <c r="D6">
        <v>60</v>
      </c>
      <c r="E6">
        <v>31.33</v>
      </c>
      <c r="F6">
        <v>10.5</v>
      </c>
      <c r="H6">
        <f t="shared" si="1"/>
        <v>1249.8</v>
      </c>
      <c r="I6">
        <f t="shared" si="2"/>
        <v>1249.8</v>
      </c>
      <c r="K6">
        <f t="shared" si="0"/>
        <v>37.595999999999997</v>
      </c>
    </row>
    <row r="7" spans="1:14" x14ac:dyDescent="0.35">
      <c r="A7" t="s">
        <v>12</v>
      </c>
      <c r="B7">
        <v>5</v>
      </c>
      <c r="C7" t="s">
        <v>14</v>
      </c>
      <c r="D7">
        <v>91</v>
      </c>
      <c r="E7">
        <v>9.4700000000000006</v>
      </c>
      <c r="F7">
        <v>26.17</v>
      </c>
      <c r="H7" t="str">
        <f t="shared" si="1"/>
        <v>Not profitable</v>
      </c>
      <c r="I7" t="str">
        <f t="shared" si="2"/>
        <v>not profitable</v>
      </c>
      <c r="K7">
        <f t="shared" si="0"/>
        <v>11.364000000000001</v>
      </c>
    </row>
    <row r="8" spans="1:14" x14ac:dyDescent="0.35">
      <c r="A8" t="s">
        <v>8</v>
      </c>
      <c r="B8">
        <v>1</v>
      </c>
      <c r="C8" t="s">
        <v>9</v>
      </c>
      <c r="D8">
        <v>28</v>
      </c>
      <c r="E8">
        <v>24.84</v>
      </c>
      <c r="F8">
        <v>3.61</v>
      </c>
      <c r="H8">
        <f t="shared" si="1"/>
        <v>594.43999999999994</v>
      </c>
      <c r="I8">
        <f t="shared" si="2"/>
        <v>594.43999999999994</v>
      </c>
      <c r="K8">
        <f t="shared" si="0"/>
        <v>29.808</v>
      </c>
    </row>
    <row r="9" spans="1:14" x14ac:dyDescent="0.35">
      <c r="A9" t="s">
        <v>8</v>
      </c>
      <c r="B9">
        <v>2</v>
      </c>
      <c r="C9" t="s">
        <v>11</v>
      </c>
      <c r="D9">
        <v>89</v>
      </c>
      <c r="E9">
        <v>42.12</v>
      </c>
      <c r="F9">
        <v>26.87</v>
      </c>
      <c r="H9">
        <f t="shared" si="1"/>
        <v>1357.2499999999995</v>
      </c>
      <c r="I9">
        <f t="shared" si="2"/>
        <v>1357.2499999999995</v>
      </c>
      <c r="K9">
        <f t="shared" si="0"/>
        <v>50.543999999999997</v>
      </c>
    </row>
    <row r="10" spans="1:14" x14ac:dyDescent="0.35">
      <c r="A10" t="s">
        <v>8</v>
      </c>
      <c r="B10">
        <v>4</v>
      </c>
      <c r="C10" t="s">
        <v>13</v>
      </c>
      <c r="D10">
        <v>80</v>
      </c>
      <c r="E10">
        <v>35.36</v>
      </c>
      <c r="F10">
        <v>5.47</v>
      </c>
      <c r="H10">
        <f t="shared" si="1"/>
        <v>2391.2000000000003</v>
      </c>
      <c r="I10">
        <f t="shared" si="2"/>
        <v>2391.2000000000003</v>
      </c>
      <c r="K10">
        <f t="shared" si="0"/>
        <v>42.431999999999995</v>
      </c>
    </row>
    <row r="11" spans="1:14" x14ac:dyDescent="0.35">
      <c r="A11" t="s">
        <v>8</v>
      </c>
      <c r="B11">
        <v>5</v>
      </c>
      <c r="C11" t="s">
        <v>9</v>
      </c>
      <c r="D11">
        <v>70</v>
      </c>
      <c r="E11">
        <v>15.73</v>
      </c>
      <c r="F11">
        <v>26.13</v>
      </c>
      <c r="H11" t="str">
        <f t="shared" si="1"/>
        <v>Not profitable</v>
      </c>
      <c r="I11" t="str">
        <f t="shared" si="2"/>
        <v>not profitable</v>
      </c>
      <c r="K11">
        <f>E11*(1+$K$13)</f>
        <v>18.876000000000001</v>
      </c>
    </row>
    <row r="12" spans="1:14" x14ac:dyDescent="0.35">
      <c r="K12" t="s">
        <v>38</v>
      </c>
    </row>
    <row r="13" spans="1:14" x14ac:dyDescent="0.35">
      <c r="K13" s="4">
        <v>0.2</v>
      </c>
    </row>
  </sheetData>
  <sortState xmlns:xlrd2="http://schemas.microsoft.com/office/spreadsheetml/2017/richdata2" ref="A2:F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Analyze</vt:lpstr>
      <vt:lpstr>Conditional Logic</vt:lpstr>
      <vt:lpstr>Sumproduct</vt:lpstr>
      <vt:lpstr>Let &amp; 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Sam</cp:lastModifiedBy>
  <dcterms:created xsi:type="dcterms:W3CDTF">2022-12-12T17:09:47Z</dcterms:created>
  <dcterms:modified xsi:type="dcterms:W3CDTF">2025-05-18T11:56:01Z</dcterms:modified>
</cp:coreProperties>
</file>