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_01\"/>
    </mc:Choice>
  </mc:AlternateContent>
  <bookViews>
    <workbookView xWindow="0" yWindow="0" windowWidth="23040" windowHeight="8988"/>
  </bookViews>
  <sheets>
    <sheet name="Default WBS" sheetId="2" r:id="rId1"/>
  </sheets>
  <definedNames>
    <definedName name="_xlnm.Print_Area" localSheetId="0">'Default WBS'!$A$1:$AH$59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" l="1"/>
  <c r="F38" i="2"/>
  <c r="F39" i="2"/>
  <c r="F42" i="2"/>
  <c r="F43" i="2"/>
  <c r="F40" i="2"/>
  <c r="F36" i="2"/>
  <c r="F35" i="2"/>
  <c r="F34" i="2"/>
  <c r="E34" i="2" s="1"/>
  <c r="F9" i="2"/>
  <c r="F33" i="2"/>
  <c r="E35" i="2"/>
  <c r="F41" i="2"/>
  <c r="E41" i="2" s="1"/>
  <c r="E42" i="2"/>
  <c r="E43" i="2"/>
  <c r="F44" i="2"/>
  <c r="F45" i="2"/>
  <c r="E45" i="2" s="1"/>
  <c r="F46" i="2"/>
  <c r="F47" i="2"/>
  <c r="F48" i="2"/>
  <c r="F49" i="2"/>
  <c r="F50" i="2"/>
  <c r="F51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E24" i="2" s="1"/>
  <c r="F25" i="2"/>
  <c r="F26" i="2"/>
  <c r="F27" i="2"/>
  <c r="F28" i="2"/>
  <c r="E28" i="2" s="1"/>
  <c r="F29" i="2"/>
  <c r="E29" i="2" s="1"/>
  <c r="F30" i="2"/>
  <c r="E30" i="2" s="1"/>
  <c r="F31" i="2"/>
  <c r="E31" i="2" s="1"/>
  <c r="F32" i="2"/>
  <c r="E32" i="2" s="1"/>
  <c r="E33" i="2"/>
  <c r="G1" i="2"/>
  <c r="E25" i="2"/>
  <c r="E26" i="2"/>
  <c r="E27" i="2"/>
  <c r="E36" i="2"/>
  <c r="E37" i="2"/>
  <c r="E38" i="2"/>
  <c r="E39" i="2"/>
  <c r="E40" i="2"/>
  <c r="H7" i="2"/>
  <c r="I7" i="2" s="1"/>
  <c r="J7" i="2" s="1"/>
  <c r="E22" i="2"/>
  <c r="E23" i="2"/>
  <c r="J4" i="2" l="1"/>
  <c r="K7" i="2"/>
  <c r="E21" i="2"/>
  <c r="E20" i="2"/>
  <c r="E19" i="2"/>
  <c r="E18" i="2"/>
  <c r="E17" i="2"/>
  <c r="E16" i="2"/>
  <c r="E15" i="2"/>
  <c r="E14" i="2"/>
  <c r="E13" i="2"/>
  <c r="E12" i="2"/>
  <c r="E11" i="2"/>
  <c r="E10" i="2" l="1"/>
  <c r="E9" i="2"/>
  <c r="L7" i="2"/>
  <c r="K4" i="2"/>
  <c r="L4" i="2" l="1"/>
  <c r="M7" i="2"/>
  <c r="N7" i="2" l="1"/>
  <c r="M4" i="2"/>
  <c r="O7" i="2" l="1"/>
  <c r="N4" i="2"/>
  <c r="P7" i="2" l="1"/>
  <c r="O4" i="2"/>
  <c r="Q7" i="2" l="1"/>
  <c r="P4" i="2"/>
  <c r="Q4" i="2" l="1"/>
  <c r="R7" i="2"/>
  <c r="R4" i="2" l="1"/>
  <c r="S7" i="2"/>
  <c r="T7" i="2" l="1"/>
  <c r="S4" i="2"/>
  <c r="U7" i="2" l="1"/>
  <c r="T4" i="2"/>
  <c r="V7" i="2" l="1"/>
  <c r="U4" i="2"/>
  <c r="W7" i="2" l="1"/>
  <c r="V4" i="2"/>
  <c r="X7" i="2" l="1"/>
  <c r="W4" i="2"/>
  <c r="Y7" i="2" l="1"/>
  <c r="X4" i="2"/>
  <c r="Y4" i="2" l="1"/>
  <c r="Z7" i="2"/>
  <c r="Z4" i="2" l="1"/>
  <c r="AA7" i="2"/>
  <c r="AA4" i="2" l="1"/>
  <c r="AB7" i="2"/>
  <c r="AB4" i="2" l="1"/>
  <c r="AC7" i="2"/>
  <c r="AD7" i="2" l="1"/>
  <c r="AC4" i="2"/>
  <c r="AD4" i="2" l="1"/>
  <c r="AE7" i="2"/>
  <c r="AE4" i="2" l="1"/>
  <c r="AF7" i="2"/>
  <c r="AF4" i="2" l="1"/>
  <c r="AG7" i="2"/>
  <c r="AH7" i="2" l="1"/>
  <c r="AG4" i="2"/>
  <c r="AH4" i="2" l="1"/>
</calcChain>
</file>

<file path=xl/sharedStrings.xml><?xml version="1.0" encoding="utf-8"?>
<sst xmlns="http://schemas.openxmlformats.org/spreadsheetml/2006/main" count="118" uniqueCount="95">
  <si>
    <t xml:space="preserve"> 시작일</t>
    <phoneticPr fontId="5" type="noConversion"/>
  </si>
  <si>
    <t>종료일</t>
    <phoneticPr fontId="5" type="noConversion"/>
  </si>
  <si>
    <t>월별</t>
    <phoneticPr fontId="5" type="noConversion"/>
  </si>
  <si>
    <t>M</t>
    <phoneticPr fontId="5" type="noConversion"/>
  </si>
  <si>
    <t>주차</t>
    <phoneticPr fontId="5" type="noConversion"/>
  </si>
  <si>
    <t>W</t>
    <phoneticPr fontId="5" type="noConversion"/>
  </si>
  <si>
    <t>1w</t>
    <phoneticPr fontId="12" type="noConversion"/>
  </si>
  <si>
    <t>2w</t>
    <phoneticPr fontId="5" type="noConversion"/>
  </si>
  <si>
    <t>3w</t>
    <phoneticPr fontId="5" type="noConversion"/>
  </si>
  <si>
    <t>4w</t>
    <phoneticPr fontId="5" type="noConversion"/>
  </si>
  <si>
    <t>요일</t>
    <phoneticPr fontId="5" type="noConversion"/>
  </si>
  <si>
    <t>D1</t>
    <phoneticPr fontId="5" type="noConversion"/>
  </si>
  <si>
    <t>일별</t>
    <phoneticPr fontId="5" type="noConversion"/>
  </si>
  <si>
    <t>D2</t>
    <phoneticPr fontId="5" type="noConversion"/>
  </si>
  <si>
    <t>WBS</t>
    <phoneticPr fontId="5" type="noConversion"/>
  </si>
  <si>
    <t>상태</t>
    <phoneticPr fontId="5" type="noConversion"/>
  </si>
  <si>
    <t>진척도</t>
    <phoneticPr fontId="5" type="noConversion"/>
  </si>
  <si>
    <t>구분</t>
    <phoneticPr fontId="5" type="noConversion"/>
  </si>
  <si>
    <t>항목</t>
    <phoneticPr fontId="5" type="noConversion"/>
  </si>
  <si>
    <t>1.1.1</t>
    <phoneticPr fontId="4" type="noConversion"/>
  </si>
  <si>
    <t>1.1.2</t>
    <phoneticPr fontId="4" type="noConversion"/>
  </si>
  <si>
    <t>1.1.3</t>
    <phoneticPr fontId="4" type="noConversion"/>
  </si>
  <si>
    <t>1.2.1</t>
    <phoneticPr fontId="4" type="noConversion"/>
  </si>
  <si>
    <t>1.2.2</t>
    <phoneticPr fontId="4" type="noConversion"/>
  </si>
  <si>
    <t>1.2.3</t>
    <phoneticPr fontId="4" type="noConversion"/>
  </si>
  <si>
    <t>WBS ( 5 Weeks )</t>
    <phoneticPr fontId="4" type="noConversion"/>
  </si>
  <si>
    <t>6월</t>
    <phoneticPr fontId="4" type="noConversion"/>
  </si>
  <si>
    <t>목</t>
  </si>
  <si>
    <t>금</t>
  </si>
  <si>
    <t>토</t>
  </si>
  <si>
    <t>일</t>
  </si>
  <si>
    <t>월</t>
  </si>
  <si>
    <t>화</t>
  </si>
  <si>
    <t>수</t>
  </si>
  <si>
    <t>web 구현</t>
    <phoneticPr fontId="5" type="noConversion"/>
  </si>
  <si>
    <t>회원관리</t>
    <phoneticPr fontId="5" type="noConversion"/>
  </si>
  <si>
    <t>메인화면</t>
    <phoneticPr fontId="5" type="noConversion"/>
  </si>
  <si>
    <t>1.2.4</t>
    <phoneticPr fontId="5" type="noConversion"/>
  </si>
  <si>
    <t>1.2.5</t>
    <phoneticPr fontId="4" type="noConversion"/>
  </si>
  <si>
    <t>상세정보창</t>
    <phoneticPr fontId="4" type="noConversion"/>
  </si>
  <si>
    <t>관광지,음식점</t>
    <phoneticPr fontId="4" type="noConversion"/>
  </si>
  <si>
    <t>1.3.1</t>
    <phoneticPr fontId="4" type="noConversion"/>
  </si>
  <si>
    <t>1.3.2</t>
    <phoneticPr fontId="4" type="noConversion"/>
  </si>
  <si>
    <t>1.3.3</t>
  </si>
  <si>
    <t>1.4.1</t>
    <phoneticPr fontId="4" type="noConversion"/>
  </si>
  <si>
    <t>1.4.2</t>
    <phoneticPr fontId="4" type="noConversion"/>
  </si>
  <si>
    <t>지역 화면</t>
    <phoneticPr fontId="4" type="noConversion"/>
  </si>
  <si>
    <t>여행지도화면</t>
    <phoneticPr fontId="4" type="noConversion"/>
  </si>
  <si>
    <t>1.5.1</t>
    <phoneticPr fontId="4" type="noConversion"/>
  </si>
  <si>
    <t>1.5.2</t>
  </si>
  <si>
    <t>1.5.3</t>
  </si>
  <si>
    <t>회원가입 기능 구현(회원가입/사용자 취향 검사)</t>
    <phoneticPr fontId="4" type="noConversion"/>
  </si>
  <si>
    <t>로그인/로그아웃 기능 구현 
(아이디 찾기, 비밀번호 찾기, 로그인, 로그아웃)</t>
    <phoneticPr fontId="4" type="noConversion"/>
  </si>
  <si>
    <t xml:space="preserve">회원정보 페이지 구현
(회원정보 조회, 회원정보 수정, 회원탈퇴)
</t>
    <phoneticPr fontId="4" type="noConversion"/>
  </si>
  <si>
    <t>수</t>
    <phoneticPr fontId="4" type="noConversion"/>
  </si>
  <si>
    <t>2023년 6월 26일 월요일</t>
    <phoneticPr fontId="4" type="noConversion"/>
  </si>
  <si>
    <t>메인 네비게이션바 구현(지역 항목의 메뉴구현)</t>
    <phoneticPr fontId="4" type="noConversion"/>
  </si>
  <si>
    <t>메인화면 나이대 맞춤 화면 구현</t>
    <phoneticPr fontId="4" type="noConversion"/>
  </si>
  <si>
    <t>메인화면 사용자 맞춤 화면 구현</t>
    <phoneticPr fontId="4" type="noConversion"/>
  </si>
  <si>
    <t>메인화면 월별 축제 화면 구현</t>
    <phoneticPr fontId="4" type="noConversion"/>
  </si>
  <si>
    <t>로그인x시 맞춤화면
그 달 테마에 맞는 top 5</t>
    <phoneticPr fontId="4" type="noConversion"/>
  </si>
  <si>
    <t>관광지 이름/사진/상세정보 구현</t>
    <phoneticPr fontId="4" type="noConversion"/>
  </si>
  <si>
    <t>관광지 위치 지도 구현</t>
    <phoneticPr fontId="4" type="noConversion"/>
  </si>
  <si>
    <t>위치 이동 메뉴바 구현</t>
    <phoneticPr fontId="4" type="noConversion"/>
  </si>
  <si>
    <t>지역화면 추천 여행지 리스트 구현
(여행지 리스트 컨테이너, 연결된 여행지 리스트 화면 구현)</t>
    <phoneticPr fontId="4" type="noConversion"/>
  </si>
  <si>
    <t>지역화면 추천 음식점 리스트 구현</t>
    <phoneticPr fontId="4" type="noConversion"/>
  </si>
  <si>
    <t>여행지도 화면 구현(사용자 위치표시)</t>
    <phoneticPr fontId="4" type="noConversion"/>
  </si>
  <si>
    <t>여행지도 주변 정보 마커표시 
(주변 관광지, 음식점, 카페, 숙소 마커 표시)</t>
    <phoneticPr fontId="4" type="noConversion"/>
  </si>
  <si>
    <t>필터창 구현 
(관광지/음식점/카페/숙소 마커 표시or숨김 기능)</t>
    <phoneticPr fontId="4" type="noConversion"/>
  </si>
  <si>
    <t>계획/문서</t>
    <phoneticPr fontId="5" type="noConversion"/>
  </si>
  <si>
    <t>프로젝트 계획서 작성</t>
  </si>
  <si>
    <t>WBS 작성</t>
    <phoneticPr fontId="4" type="noConversion"/>
  </si>
  <si>
    <t>진행발표 ppt</t>
  </si>
  <si>
    <t>화면 설계서 작성</t>
  </si>
  <si>
    <t>DB설계서 작성</t>
  </si>
  <si>
    <t>스크립트 명세서(SQL) 작성</t>
  </si>
  <si>
    <t>시스템 구성도 작성</t>
  </si>
  <si>
    <t>프로젝트 진행 중간 보고</t>
  </si>
  <si>
    <t>프로젝트 ppt</t>
  </si>
  <si>
    <t>2.9.1</t>
    <phoneticPr fontId="4" type="noConversion"/>
  </si>
  <si>
    <t>요구사항 정의서 작성</t>
    <phoneticPr fontId="4" type="noConversion"/>
  </si>
  <si>
    <t>발표 ppt</t>
    <phoneticPr fontId="4" type="noConversion"/>
  </si>
  <si>
    <t>2.9.2</t>
    <phoneticPr fontId="4" type="noConversion"/>
  </si>
  <si>
    <t>분석</t>
    <phoneticPr fontId="5" type="noConversion"/>
  </si>
  <si>
    <t>데이터 수집</t>
    <phoneticPr fontId="4" type="noConversion"/>
  </si>
  <si>
    <t>이미지 파일 크롤링</t>
    <phoneticPr fontId="4" type="noConversion"/>
  </si>
  <si>
    <t>데이터 정제 처리</t>
    <phoneticPr fontId="4" type="noConversion"/>
  </si>
  <si>
    <t>머신러닝 모델 조사</t>
    <phoneticPr fontId="4" type="noConversion"/>
  </si>
  <si>
    <t>머신러닝 학습 및 성능 테스트</t>
    <phoneticPr fontId="4" type="noConversion"/>
  </si>
  <si>
    <t>모델 적용 및 시험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</si>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</sst>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mmm"/>
    <numFmt numFmtId="178" formatCode="d"/>
  </numFmts>
  <fonts count="15" x14ac:knownFonts="1"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u/>
      <sz val="8"/>
      <name val="맑은 고딕"/>
      <family val="3"/>
      <charset val="129"/>
    </font>
    <font>
      <sz val="8"/>
      <color theme="1" tint="0.499984740745262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u/>
      <sz val="12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</borders>
  <cellStyleXfs count="4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101">
    <xf numFmtId="0" fontId="0" fillId="0" borderId="0" xfId="0">
      <alignment vertical="center"/>
    </xf>
    <xf numFmtId="0" fontId="6" fillId="0" borderId="0" xfId="0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7" xfId="2" applyNumberFormat="1" applyFont="1" applyBorder="1" applyAlignment="1">
      <alignment horizontal="center" vertical="center"/>
    </xf>
    <xf numFmtId="176" fontId="10" fillId="0" borderId="0" xfId="2" applyNumberFormat="1" applyFont="1" applyBorder="1" applyAlignment="1">
      <alignment vertical="center"/>
    </xf>
    <xf numFmtId="14" fontId="11" fillId="4" borderId="10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177" fontId="9" fillId="5" borderId="13" xfId="0" applyNumberFormat="1" applyFont="1" applyFill="1" applyBorder="1" applyAlignment="1">
      <alignment horizontal="center" vertical="center"/>
    </xf>
    <xf numFmtId="14" fontId="11" fillId="6" borderId="13" xfId="0" applyNumberFormat="1" applyFont="1" applyFill="1" applyBorder="1" applyAlignment="1">
      <alignment horizontal="center" vertical="center"/>
    </xf>
    <xf numFmtId="178" fontId="8" fillId="6" borderId="13" xfId="0" applyNumberFormat="1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4" fontId="9" fillId="2" borderId="13" xfId="0" applyNumberFormat="1" applyFont="1" applyFill="1" applyBorder="1" applyAlignment="1">
      <alignment horizontal="center" vertical="center"/>
    </xf>
    <xf numFmtId="9" fontId="9" fillId="2" borderId="13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left" vertical="center"/>
    </xf>
    <xf numFmtId="14" fontId="10" fillId="0" borderId="13" xfId="0" applyNumberFormat="1" applyFont="1" applyFill="1" applyBorder="1" applyAlignment="1">
      <alignment horizontal="left" vertical="center" wrapText="1"/>
    </xf>
    <xf numFmtId="14" fontId="10" fillId="0" borderId="13" xfId="0" applyNumberFormat="1" applyFont="1" applyFill="1" applyBorder="1" applyAlignment="1">
      <alignment horizontal="left" vertical="center"/>
    </xf>
    <xf numFmtId="14" fontId="10" fillId="0" borderId="13" xfId="0" applyNumberFormat="1" applyFont="1" applyFill="1" applyBorder="1" applyAlignment="1">
      <alignment horizontal="center" vertical="center"/>
    </xf>
    <xf numFmtId="9" fontId="10" fillId="0" borderId="13" xfId="0" applyNumberFormat="1" applyFont="1" applyBorder="1" applyAlignment="1">
      <alignment horizontal="center" vertical="center"/>
    </xf>
    <xf numFmtId="178" fontId="10" fillId="0" borderId="13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13" xfId="0" applyFont="1" applyBorder="1" applyAlignment="1">
      <alignment horizontal="left" vertical="center" indent="1"/>
    </xf>
    <xf numFmtId="0" fontId="10" fillId="0" borderId="13" xfId="0" applyFont="1" applyBorder="1" applyAlignment="1">
      <alignment horizontal="left"/>
    </xf>
    <xf numFmtId="0" fontId="10" fillId="0" borderId="13" xfId="0" applyFont="1" applyBorder="1" applyAlignment="1">
      <alignment horizontal="center"/>
    </xf>
    <xf numFmtId="177" fontId="9" fillId="3" borderId="6" xfId="3" applyNumberFormat="1" applyFont="1" applyFill="1" applyBorder="1" applyAlignment="1">
      <alignment horizontal="center" vertical="center"/>
    </xf>
    <xf numFmtId="177" fontId="9" fillId="3" borderId="16" xfId="3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indent="1"/>
    </xf>
    <xf numFmtId="0" fontId="10" fillId="0" borderId="0" xfId="0" applyFont="1" applyBorder="1">
      <alignment vertical="center"/>
    </xf>
    <xf numFmtId="176" fontId="10" fillId="0" borderId="17" xfId="2" applyNumberFormat="1" applyFont="1" applyBorder="1" applyAlignment="1">
      <alignment horizontal="center" vertical="center"/>
    </xf>
    <xf numFmtId="14" fontId="11" fillId="3" borderId="20" xfId="0" applyNumberFormat="1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1" fillId="2" borderId="15" xfId="0" applyNumberFormat="1" applyFont="1" applyFill="1" applyBorder="1" applyAlignment="1">
      <alignment vertical="center"/>
    </xf>
    <xf numFmtId="14" fontId="11" fillId="2" borderId="12" xfId="0" applyNumberFormat="1" applyFont="1" applyFill="1" applyBorder="1" applyAlignment="1">
      <alignment vertical="center"/>
    </xf>
    <xf numFmtId="0" fontId="8" fillId="3" borderId="0" xfId="0" applyFont="1" applyFill="1" applyBorder="1">
      <alignment vertical="center"/>
    </xf>
    <xf numFmtId="0" fontId="8" fillId="4" borderId="0" xfId="0" applyFont="1" applyFill="1" applyBorder="1">
      <alignment vertical="center"/>
    </xf>
    <xf numFmtId="0" fontId="8" fillId="5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 indent="1"/>
    </xf>
    <xf numFmtId="0" fontId="10" fillId="0" borderId="24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0" fontId="9" fillId="4" borderId="10" xfId="1" applyFont="1" applyFill="1" applyBorder="1" applyAlignment="1">
      <alignment vertical="center"/>
    </xf>
    <xf numFmtId="0" fontId="10" fillId="5" borderId="23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/>
    </xf>
    <xf numFmtId="14" fontId="10" fillId="5" borderId="13" xfId="0" applyNumberFormat="1" applyFont="1" applyFill="1" applyBorder="1" applyAlignment="1">
      <alignment horizontal="left" vertical="center" wrapText="1"/>
    </xf>
    <xf numFmtId="14" fontId="10" fillId="5" borderId="13" xfId="0" applyNumberFormat="1" applyFont="1" applyFill="1" applyBorder="1" applyAlignment="1">
      <alignment horizontal="left" vertical="center"/>
    </xf>
    <xf numFmtId="14" fontId="10" fillId="5" borderId="13" xfId="0" applyNumberFormat="1" applyFont="1" applyFill="1" applyBorder="1" applyAlignment="1">
      <alignment horizontal="center" vertical="center"/>
    </xf>
    <xf numFmtId="178" fontId="10" fillId="5" borderId="13" xfId="0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4" fillId="8" borderId="13" xfId="0" applyFont="1" applyFill="1" applyBorder="1" applyAlignment="1">
      <alignment horizontal="center"/>
    </xf>
    <xf numFmtId="178" fontId="10" fillId="8" borderId="13" xfId="0" applyNumberFormat="1" applyFont="1" applyFill="1" applyBorder="1" applyAlignment="1">
      <alignment horizontal="center" vertical="center"/>
    </xf>
    <xf numFmtId="0" fontId="10" fillId="8" borderId="24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center"/>
    </xf>
    <xf numFmtId="0" fontId="10" fillId="10" borderId="13" xfId="0" applyFont="1" applyFill="1" applyBorder="1" applyAlignment="1">
      <alignment horizontal="center"/>
    </xf>
    <xf numFmtId="178" fontId="10" fillId="10" borderId="13" xfId="0" applyNumberFormat="1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10" fillId="13" borderId="13" xfId="0" applyFont="1" applyFill="1" applyBorder="1" applyAlignment="1">
      <alignment horizontal="center"/>
    </xf>
    <xf numFmtId="0" fontId="10" fillId="14" borderId="13" xfId="0" applyFont="1" applyFill="1" applyBorder="1" applyAlignment="1">
      <alignment horizontal="center"/>
    </xf>
    <xf numFmtId="0" fontId="10" fillId="15" borderId="13" xfId="0" applyFont="1" applyFill="1" applyBorder="1" applyAlignment="1">
      <alignment horizontal="center"/>
    </xf>
    <xf numFmtId="0" fontId="10" fillId="16" borderId="13" xfId="0" applyFont="1" applyFill="1" applyBorder="1" applyAlignment="1">
      <alignment horizontal="center"/>
    </xf>
    <xf numFmtId="0" fontId="10" fillId="17" borderId="13" xfId="0" applyFont="1" applyFill="1" applyBorder="1" applyAlignment="1">
      <alignment horizontal="center"/>
    </xf>
    <xf numFmtId="0" fontId="10" fillId="18" borderId="13" xfId="0" applyFont="1" applyFill="1" applyBorder="1" applyAlignment="1">
      <alignment horizontal="center"/>
    </xf>
    <xf numFmtId="0" fontId="10" fillId="19" borderId="13" xfId="0" applyFont="1" applyFill="1" applyBorder="1" applyAlignment="1">
      <alignment horizontal="center"/>
    </xf>
    <xf numFmtId="0" fontId="10" fillId="20" borderId="13" xfId="0" applyFont="1" applyFill="1" applyBorder="1" applyAlignment="1">
      <alignment horizontal="center"/>
    </xf>
    <xf numFmtId="14" fontId="9" fillId="2" borderId="15" xfId="0" applyNumberFormat="1" applyFont="1" applyFill="1" applyBorder="1" applyAlignment="1">
      <alignment horizontal="center" vertical="center"/>
    </xf>
    <xf numFmtId="14" fontId="9" fillId="2" borderId="26" xfId="0" applyNumberFormat="1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14" fontId="9" fillId="2" borderId="20" xfId="0" applyNumberFormat="1" applyFont="1" applyFill="1" applyBorder="1" applyAlignment="1">
      <alignment horizontal="center" vertical="center"/>
    </xf>
    <xf numFmtId="14" fontId="9" fillId="2" borderId="28" xfId="0" applyNumberFormat="1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9" fillId="4" borderId="20" xfId="1" applyFont="1" applyFill="1" applyBorder="1" applyAlignment="1">
      <alignment vertical="center"/>
    </xf>
    <xf numFmtId="0" fontId="9" fillId="4" borderId="27" xfId="1" applyFont="1" applyFill="1" applyBorder="1" applyAlignment="1">
      <alignment vertical="center"/>
    </xf>
    <xf numFmtId="0" fontId="9" fillId="4" borderId="28" xfId="1" applyFont="1" applyFill="1" applyBorder="1" applyAlignment="1">
      <alignment vertical="center"/>
    </xf>
  </cellXfs>
  <cellStyles count="4">
    <cellStyle name="제목 1" xfId="1" builtinId="16"/>
    <cellStyle name="제목 2" xfId="2" builtinId="17"/>
    <cellStyle name="제목 3" xfId="3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59"/>
  <sheetViews>
    <sheetView tabSelected="1" view="pageBreakPreview" zoomScale="150" zoomScaleNormal="115" zoomScaleSheetLayoutView="150"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G46" sqref="G46"/>
    </sheetView>
  </sheetViews>
  <sheetFormatPr defaultColWidth="4.59765625" defaultRowHeight="11.25" customHeight="1" x14ac:dyDescent="0.25"/>
  <cols>
    <col min="1" max="1" width="4.8984375" style="29" customWidth="1"/>
    <col min="2" max="2" width="4.19921875" style="46" bestFit="1" customWidth="1"/>
    <col min="3" max="3" width="18.19921875" style="46" customWidth="1"/>
    <col min="4" max="4" width="30.69921875" style="46" customWidth="1"/>
    <col min="5" max="5" width="7.5" style="29" bestFit="1" customWidth="1"/>
    <col min="6" max="6" width="6.3984375" style="47" bestFit="1" customWidth="1"/>
    <col min="7" max="7" width="15.09765625" style="30" bestFit="1" customWidth="1"/>
    <col min="8" max="8" width="4.59765625" style="48"/>
    <col min="9" max="34" width="4.59765625" style="49"/>
    <col min="35" max="16384" width="4.59765625" style="31"/>
  </cols>
  <sheetData>
    <row r="1" spans="1:34" s="5" customFormat="1" ht="28.5" customHeight="1" x14ac:dyDescent="0.4">
      <c r="A1" s="97" t="s">
        <v>25</v>
      </c>
      <c r="B1" s="97"/>
      <c r="C1" s="97"/>
      <c r="D1" s="50"/>
      <c r="E1" s="1"/>
      <c r="F1" s="2"/>
      <c r="G1" s="3" t="e">
        <f>+G:AEG:AEG:AGG:ADFG:AH</f>
        <v>#NAME?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s="5" customFormat="1" ht="10.8" x14ac:dyDescent="0.4">
      <c r="A2" s="82" t="s">
        <v>0</v>
      </c>
      <c r="B2" s="82"/>
      <c r="C2" s="83"/>
      <c r="D2" s="6">
        <v>45077</v>
      </c>
      <c r="E2" s="7"/>
      <c r="F2" s="7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5" customFormat="1" ht="10.8" x14ac:dyDescent="0.4">
      <c r="A3" s="84" t="s">
        <v>1</v>
      </c>
      <c r="B3" s="84"/>
      <c r="C3" s="85"/>
      <c r="D3" s="32" t="s">
        <v>55</v>
      </c>
      <c r="E3" s="7"/>
      <c r="F3" s="7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s="38" customFormat="1" ht="10.8" x14ac:dyDescent="0.4">
      <c r="A4" s="86"/>
      <c r="B4" s="87"/>
      <c r="C4" s="87"/>
      <c r="D4" s="88"/>
      <c r="E4" s="95" t="s">
        <v>2</v>
      </c>
      <c r="F4" s="96"/>
      <c r="G4" s="33" t="s">
        <v>3</v>
      </c>
      <c r="H4" s="27" t="s">
        <v>26</v>
      </c>
      <c r="I4" s="28"/>
      <c r="J4" s="28" t="str">
        <f t="shared" ref="J4:AH4" si="0">IF(TEXT(J7,"m월")=TEXT(I7,"m월"),"",LOWER(TEXT(J7,"m월")))</f>
        <v/>
      </c>
      <c r="K4" s="28" t="str">
        <f t="shared" si="0"/>
        <v/>
      </c>
      <c r="L4" s="28" t="str">
        <f t="shared" si="0"/>
        <v/>
      </c>
      <c r="M4" s="28" t="str">
        <f t="shared" si="0"/>
        <v/>
      </c>
      <c r="N4" s="28" t="str">
        <f t="shared" si="0"/>
        <v/>
      </c>
      <c r="O4" s="28" t="str">
        <f t="shared" si="0"/>
        <v/>
      </c>
      <c r="P4" s="28" t="str">
        <f t="shared" si="0"/>
        <v/>
      </c>
      <c r="Q4" s="28" t="str">
        <f t="shared" si="0"/>
        <v/>
      </c>
      <c r="R4" s="28" t="str">
        <f t="shared" si="0"/>
        <v/>
      </c>
      <c r="S4" s="28" t="str">
        <f t="shared" si="0"/>
        <v/>
      </c>
      <c r="T4" s="28" t="str">
        <f t="shared" si="0"/>
        <v/>
      </c>
      <c r="U4" s="28" t="str">
        <f t="shared" si="0"/>
        <v/>
      </c>
      <c r="V4" s="28" t="str">
        <f t="shared" si="0"/>
        <v/>
      </c>
      <c r="W4" s="28" t="str">
        <f t="shared" si="0"/>
        <v/>
      </c>
      <c r="X4" s="28" t="str">
        <f t="shared" si="0"/>
        <v/>
      </c>
      <c r="Y4" s="28" t="str">
        <f t="shared" si="0"/>
        <v/>
      </c>
      <c r="Z4" s="28" t="str">
        <f t="shared" si="0"/>
        <v/>
      </c>
      <c r="AA4" s="28" t="str">
        <f t="shared" si="0"/>
        <v/>
      </c>
      <c r="AB4" s="28" t="str">
        <f t="shared" si="0"/>
        <v/>
      </c>
      <c r="AC4" s="28" t="str">
        <f t="shared" si="0"/>
        <v/>
      </c>
      <c r="AD4" s="28" t="str">
        <f t="shared" si="0"/>
        <v/>
      </c>
      <c r="AE4" s="28" t="str">
        <f t="shared" si="0"/>
        <v/>
      </c>
      <c r="AF4" s="28" t="str">
        <f t="shared" si="0"/>
        <v/>
      </c>
      <c r="AG4" s="28" t="str">
        <f t="shared" si="0"/>
        <v/>
      </c>
      <c r="AH4" s="28" t="str">
        <f t="shared" si="0"/>
        <v/>
      </c>
    </row>
    <row r="5" spans="1:34" s="39" customFormat="1" ht="10.8" x14ac:dyDescent="0.4">
      <c r="A5" s="89"/>
      <c r="B5" s="90"/>
      <c r="C5" s="90"/>
      <c r="D5" s="91"/>
      <c r="E5" s="80" t="s">
        <v>4</v>
      </c>
      <c r="F5" s="81"/>
      <c r="G5" s="8" t="s">
        <v>5</v>
      </c>
      <c r="H5" s="98" t="s">
        <v>6</v>
      </c>
      <c r="I5" s="99"/>
      <c r="J5" s="99"/>
      <c r="K5" s="99"/>
      <c r="L5" s="99"/>
      <c r="M5" s="99"/>
      <c r="N5" s="100"/>
      <c r="O5" s="98" t="s">
        <v>7</v>
      </c>
      <c r="P5" s="99"/>
      <c r="Q5" s="99"/>
      <c r="R5" s="99"/>
      <c r="S5" s="99"/>
      <c r="T5" s="99"/>
      <c r="U5" s="100"/>
      <c r="V5" s="98" t="s">
        <v>8</v>
      </c>
      <c r="W5" s="99"/>
      <c r="X5" s="99"/>
      <c r="Y5" s="99"/>
      <c r="Z5" s="99"/>
      <c r="AA5" s="99"/>
      <c r="AB5" s="100"/>
      <c r="AC5" s="51" t="s">
        <v>9</v>
      </c>
      <c r="AD5" s="51"/>
      <c r="AE5" s="51"/>
      <c r="AF5" s="51"/>
      <c r="AG5" s="51"/>
      <c r="AH5" s="51"/>
    </row>
    <row r="6" spans="1:34" s="40" customFormat="1" ht="10.8" x14ac:dyDescent="0.4">
      <c r="A6" s="89"/>
      <c r="B6" s="90"/>
      <c r="C6" s="90"/>
      <c r="D6" s="91"/>
      <c r="E6" s="80" t="s">
        <v>10</v>
      </c>
      <c r="F6" s="81"/>
      <c r="G6" s="9" t="s">
        <v>11</v>
      </c>
      <c r="H6" s="10" t="s">
        <v>54</v>
      </c>
      <c r="I6" s="10" t="s">
        <v>27</v>
      </c>
      <c r="J6" s="10" t="s">
        <v>28</v>
      </c>
      <c r="K6" s="10" t="s">
        <v>29</v>
      </c>
      <c r="L6" s="10" t="s">
        <v>30</v>
      </c>
      <c r="M6" s="10" t="s">
        <v>31</v>
      </c>
      <c r="N6" s="10" t="s">
        <v>32</v>
      </c>
      <c r="O6" s="10" t="s">
        <v>33</v>
      </c>
      <c r="P6" s="10" t="s">
        <v>27</v>
      </c>
      <c r="Q6" s="10" t="s">
        <v>28</v>
      </c>
      <c r="R6" s="10" t="s">
        <v>29</v>
      </c>
      <c r="S6" s="10" t="s">
        <v>30</v>
      </c>
      <c r="T6" s="10" t="s">
        <v>31</v>
      </c>
      <c r="U6" s="10" t="s">
        <v>32</v>
      </c>
      <c r="V6" s="10" t="s">
        <v>33</v>
      </c>
      <c r="W6" s="10" t="s">
        <v>27</v>
      </c>
      <c r="X6" s="10" t="s">
        <v>28</v>
      </c>
      <c r="Y6" s="10" t="s">
        <v>29</v>
      </c>
      <c r="Z6" s="10" t="s">
        <v>30</v>
      </c>
      <c r="AA6" s="10" t="s">
        <v>31</v>
      </c>
      <c r="AB6" s="10" t="s">
        <v>32</v>
      </c>
      <c r="AC6" s="10" t="s">
        <v>33</v>
      </c>
      <c r="AD6" s="10" t="s">
        <v>27</v>
      </c>
      <c r="AE6" s="10" t="s">
        <v>28</v>
      </c>
      <c r="AF6" s="10" t="s">
        <v>29</v>
      </c>
      <c r="AG6" s="10" t="s">
        <v>30</v>
      </c>
      <c r="AH6" s="10" t="s">
        <v>31</v>
      </c>
    </row>
    <row r="7" spans="1:34" s="41" customFormat="1" ht="10.8" x14ac:dyDescent="0.4">
      <c r="A7" s="92"/>
      <c r="B7" s="93"/>
      <c r="C7" s="93"/>
      <c r="D7" s="94"/>
      <c r="E7" s="80" t="s">
        <v>12</v>
      </c>
      <c r="F7" s="81"/>
      <c r="G7" s="11" t="s">
        <v>13</v>
      </c>
      <c r="H7" s="12">
        <f>D2</f>
        <v>45077</v>
      </c>
      <c r="I7" s="12">
        <f>H7+1</f>
        <v>45078</v>
      </c>
      <c r="J7" s="12">
        <f t="shared" ref="J7:K7" si="1">I7+1</f>
        <v>45079</v>
      </c>
      <c r="K7" s="12">
        <f t="shared" si="1"/>
        <v>45080</v>
      </c>
      <c r="L7" s="12">
        <f>K7+1</f>
        <v>45081</v>
      </c>
      <c r="M7" s="12">
        <f>L7+1</f>
        <v>45082</v>
      </c>
      <c r="N7" s="12">
        <f t="shared" ref="N7:AH7" si="2">M7+1</f>
        <v>45083</v>
      </c>
      <c r="O7" s="12">
        <f>N7+1</f>
        <v>45084</v>
      </c>
      <c r="P7" s="12">
        <f t="shared" si="2"/>
        <v>45085</v>
      </c>
      <c r="Q7" s="12">
        <f t="shared" si="2"/>
        <v>45086</v>
      </c>
      <c r="R7" s="12">
        <f t="shared" si="2"/>
        <v>45087</v>
      </c>
      <c r="S7" s="12">
        <f t="shared" si="2"/>
        <v>45088</v>
      </c>
      <c r="T7" s="12">
        <f t="shared" si="2"/>
        <v>45089</v>
      </c>
      <c r="U7" s="12">
        <f t="shared" si="2"/>
        <v>45090</v>
      </c>
      <c r="V7" s="12">
        <f t="shared" si="2"/>
        <v>45091</v>
      </c>
      <c r="W7" s="12">
        <f t="shared" si="2"/>
        <v>45092</v>
      </c>
      <c r="X7" s="12">
        <f t="shared" si="2"/>
        <v>45093</v>
      </c>
      <c r="Y7" s="12">
        <f t="shared" si="2"/>
        <v>45094</v>
      </c>
      <c r="Z7" s="12">
        <f t="shared" si="2"/>
        <v>45095</v>
      </c>
      <c r="AA7" s="12">
        <f t="shared" si="2"/>
        <v>45096</v>
      </c>
      <c r="AB7" s="12">
        <f t="shared" si="2"/>
        <v>45097</v>
      </c>
      <c r="AC7" s="12">
        <f t="shared" si="2"/>
        <v>45098</v>
      </c>
      <c r="AD7" s="12">
        <f t="shared" si="2"/>
        <v>45099</v>
      </c>
      <c r="AE7" s="12">
        <f t="shared" si="2"/>
        <v>45100</v>
      </c>
      <c r="AF7" s="12">
        <f t="shared" si="2"/>
        <v>45101</v>
      </c>
      <c r="AG7" s="12">
        <f t="shared" si="2"/>
        <v>45102</v>
      </c>
      <c r="AH7" s="12">
        <f t="shared" si="2"/>
        <v>45103</v>
      </c>
    </row>
    <row r="8" spans="1:34" s="42" customFormat="1" ht="11.25" customHeight="1" x14ac:dyDescent="0.4">
      <c r="A8" s="34"/>
      <c r="B8" s="13" t="s">
        <v>14</v>
      </c>
      <c r="C8" s="14" t="s">
        <v>17</v>
      </c>
      <c r="D8" s="14" t="s">
        <v>18</v>
      </c>
      <c r="E8" s="14" t="s">
        <v>15</v>
      </c>
      <c r="F8" s="15" t="s">
        <v>16</v>
      </c>
      <c r="G8" s="36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</row>
    <row r="9" spans="1:34" s="29" customFormat="1" ht="20.25" customHeight="1" x14ac:dyDescent="0.4">
      <c r="A9" s="52"/>
      <c r="B9" s="53">
        <v>1</v>
      </c>
      <c r="C9" s="54" t="s">
        <v>34</v>
      </c>
      <c r="D9" s="55"/>
      <c r="E9" s="56" t="str">
        <f t="shared" ref="E9:E43" si="3">IF(AND(F9&gt;0%,F9&lt;100%),"진행 중",IF(F9=0%,"작업 대기","작업 완료"))</f>
        <v>작업 대기</v>
      </c>
      <c r="F9" s="20">
        <f>COUNTA(M9:AH9)/22</f>
        <v>0</v>
      </c>
      <c r="G9" s="56"/>
      <c r="H9" s="57"/>
      <c r="I9" s="57"/>
      <c r="J9" s="57"/>
      <c r="K9" s="57"/>
      <c r="L9" s="57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</row>
    <row r="10" spans="1:34" s="29" customFormat="1" ht="11.25" customHeight="1" x14ac:dyDescent="0.4">
      <c r="A10" s="35"/>
      <c r="B10" s="16">
        <v>1.1000000000000001</v>
      </c>
      <c r="C10" s="17" t="s">
        <v>35</v>
      </c>
      <c r="D10" s="18"/>
      <c r="E10" s="19" t="str">
        <f t="shared" si="3"/>
        <v>작업 대기</v>
      </c>
      <c r="F10" s="20">
        <f t="shared" ref="F10:F51" si="4">COUNTA(G10:AH10)/27</f>
        <v>0</v>
      </c>
      <c r="G10" s="1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 s="29" customFormat="1" ht="11.25" customHeight="1" x14ac:dyDescent="0.4">
      <c r="A11" s="35"/>
      <c r="B11" s="16"/>
      <c r="C11" s="18" t="s">
        <v>19</v>
      </c>
      <c r="D11" s="18" t="s">
        <v>51</v>
      </c>
      <c r="E11" s="19" t="str">
        <f t="shared" si="3"/>
        <v>작업 대기</v>
      </c>
      <c r="F11" s="20">
        <f t="shared" si="4"/>
        <v>0</v>
      </c>
      <c r="G11" s="19"/>
      <c r="H11" s="21"/>
      <c r="I11" s="21"/>
      <c r="J11" s="21"/>
      <c r="K11" s="21"/>
      <c r="L11" s="21"/>
      <c r="M11" s="21"/>
      <c r="N11" s="67"/>
      <c r="O11" s="67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 s="30" customFormat="1" ht="24.6" customHeight="1" x14ac:dyDescent="0.4">
      <c r="A12" s="35"/>
      <c r="B12" s="16"/>
      <c r="C12" s="23" t="s">
        <v>20</v>
      </c>
      <c r="D12" s="58" t="s">
        <v>52</v>
      </c>
      <c r="E12" s="19" t="str">
        <f t="shared" si="3"/>
        <v>작업 대기</v>
      </c>
      <c r="F12" s="20">
        <f t="shared" si="4"/>
        <v>0</v>
      </c>
      <c r="G12" s="22"/>
      <c r="H12" s="22"/>
      <c r="I12" s="22"/>
      <c r="J12" s="22"/>
      <c r="K12" s="22"/>
      <c r="L12" s="22"/>
      <c r="M12" s="22"/>
      <c r="N12" s="68"/>
      <c r="O12" s="68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37.799999999999997" customHeight="1" x14ac:dyDescent="0.25">
      <c r="A13" s="35"/>
      <c r="B13" s="16"/>
      <c r="C13" s="16" t="s">
        <v>21</v>
      </c>
      <c r="D13" s="59" t="s">
        <v>53</v>
      </c>
      <c r="E13" s="19" t="str">
        <f t="shared" si="3"/>
        <v>작업 대기</v>
      </c>
      <c r="F13" s="20">
        <f t="shared" si="4"/>
        <v>0</v>
      </c>
      <c r="G13" s="24"/>
      <c r="H13" s="25"/>
      <c r="I13" s="26"/>
      <c r="J13" s="26"/>
      <c r="K13" s="26"/>
      <c r="L13" s="26"/>
      <c r="M13" s="26"/>
      <c r="N13" s="66"/>
      <c r="O13" s="6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ht="11.25" customHeight="1" x14ac:dyDescent="0.25">
      <c r="A14" s="35"/>
      <c r="B14" s="16">
        <v>1.2</v>
      </c>
      <c r="C14" s="16" t="s">
        <v>36</v>
      </c>
      <c r="D14" s="16"/>
      <c r="E14" s="22" t="str">
        <f t="shared" si="3"/>
        <v>작업 대기</v>
      </c>
      <c r="F14" s="20">
        <f t="shared" si="4"/>
        <v>0</v>
      </c>
      <c r="G14" s="24"/>
      <c r="H14" s="25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ht="11.25" customHeight="1" x14ac:dyDescent="0.25">
      <c r="A15" s="35"/>
      <c r="B15" s="16"/>
      <c r="C15" s="16" t="s">
        <v>22</v>
      </c>
      <c r="D15" s="16" t="s">
        <v>56</v>
      </c>
      <c r="E15" s="22" t="str">
        <f t="shared" si="3"/>
        <v>작업 대기</v>
      </c>
      <c r="F15" s="20">
        <f t="shared" si="4"/>
        <v>0</v>
      </c>
      <c r="G15" s="24"/>
      <c r="H15" s="25"/>
      <c r="I15" s="26"/>
      <c r="J15" s="26"/>
      <c r="K15" s="26"/>
      <c r="L15" s="2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26"/>
    </row>
    <row r="16" spans="1:34" ht="11.25" customHeight="1" x14ac:dyDescent="0.25">
      <c r="A16" s="35"/>
      <c r="B16" s="16"/>
      <c r="C16" s="16" t="s">
        <v>23</v>
      </c>
      <c r="D16" s="16" t="s">
        <v>57</v>
      </c>
      <c r="E16" s="22" t="str">
        <f t="shared" si="3"/>
        <v>작업 대기</v>
      </c>
      <c r="F16" s="20">
        <f t="shared" si="4"/>
        <v>0</v>
      </c>
      <c r="G16" s="24"/>
      <c r="H16" s="25"/>
      <c r="I16" s="26"/>
      <c r="J16" s="26"/>
      <c r="K16" s="26"/>
      <c r="L16" s="2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26"/>
    </row>
    <row r="17" spans="1:34" s="30" customFormat="1" ht="24.6" customHeight="1" x14ac:dyDescent="0.25">
      <c r="A17" s="35"/>
      <c r="B17" s="16"/>
      <c r="C17" s="16" t="s">
        <v>24</v>
      </c>
      <c r="D17" s="59" t="s">
        <v>60</v>
      </c>
      <c r="E17" s="22" t="str">
        <f t="shared" si="3"/>
        <v>작업 대기</v>
      </c>
      <c r="F17" s="20">
        <f t="shared" si="4"/>
        <v>0</v>
      </c>
      <c r="G17" s="24"/>
      <c r="H17" s="25"/>
      <c r="I17" s="26"/>
      <c r="J17" s="26"/>
      <c r="K17" s="26"/>
      <c r="L17" s="2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26"/>
    </row>
    <row r="18" spans="1:34" s="30" customFormat="1" ht="11.25" customHeight="1" x14ac:dyDescent="0.25">
      <c r="A18" s="35"/>
      <c r="B18" s="16"/>
      <c r="C18" s="16" t="s">
        <v>37</v>
      </c>
      <c r="D18" s="16" t="s">
        <v>58</v>
      </c>
      <c r="E18" s="22" t="str">
        <f t="shared" si="3"/>
        <v>작업 대기</v>
      </c>
      <c r="F18" s="20">
        <f t="shared" si="4"/>
        <v>0</v>
      </c>
      <c r="G18" s="24"/>
      <c r="H18" s="25"/>
      <c r="I18" s="26"/>
      <c r="J18" s="26"/>
      <c r="K18" s="26"/>
      <c r="L18" s="2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26"/>
    </row>
    <row r="19" spans="1:34" s="30" customFormat="1" ht="11.25" customHeight="1" x14ac:dyDescent="0.25">
      <c r="A19" s="35"/>
      <c r="B19" s="16"/>
      <c r="C19" s="16" t="s">
        <v>38</v>
      </c>
      <c r="D19" s="16" t="s">
        <v>59</v>
      </c>
      <c r="E19" s="22" t="str">
        <f t="shared" si="3"/>
        <v>작업 대기</v>
      </c>
      <c r="F19" s="20">
        <f t="shared" si="4"/>
        <v>0</v>
      </c>
      <c r="G19" s="24"/>
      <c r="H19" s="25"/>
      <c r="I19" s="26"/>
      <c r="J19" s="26"/>
      <c r="K19" s="26"/>
      <c r="L19" s="2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26"/>
    </row>
    <row r="20" spans="1:34" s="30" customFormat="1" ht="11.25" customHeight="1" x14ac:dyDescent="0.25">
      <c r="A20" s="35"/>
      <c r="B20" s="16">
        <v>1.3</v>
      </c>
      <c r="C20" s="16" t="s">
        <v>39</v>
      </c>
      <c r="D20" s="16" t="s">
        <v>40</v>
      </c>
      <c r="E20" s="22" t="str">
        <f t="shared" si="3"/>
        <v>작업 대기</v>
      </c>
      <c r="F20" s="20">
        <f t="shared" si="4"/>
        <v>0</v>
      </c>
      <c r="G20" s="24"/>
      <c r="H20" s="25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s="30" customFormat="1" ht="11.25" customHeight="1" x14ac:dyDescent="0.25">
      <c r="A21" s="35"/>
      <c r="B21" s="16"/>
      <c r="C21" s="16" t="s">
        <v>41</v>
      </c>
      <c r="D21" s="16" t="s">
        <v>61</v>
      </c>
      <c r="E21" s="22" t="str">
        <f t="shared" si="3"/>
        <v>작업 대기</v>
      </c>
      <c r="F21" s="20">
        <f t="shared" si="4"/>
        <v>0</v>
      </c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s="30" customFormat="1" ht="11.25" customHeight="1" x14ac:dyDescent="0.25">
      <c r="A22" s="35"/>
      <c r="B22" s="16"/>
      <c r="C22" s="16" t="s">
        <v>42</v>
      </c>
      <c r="D22" s="16" t="s">
        <v>62</v>
      </c>
      <c r="E22" s="22" t="str">
        <f t="shared" si="3"/>
        <v>작업 대기</v>
      </c>
      <c r="F22" s="20">
        <f t="shared" si="4"/>
        <v>0</v>
      </c>
      <c r="G22" s="24"/>
      <c r="H22" s="25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s="30" customFormat="1" ht="11.25" customHeight="1" x14ac:dyDescent="0.25">
      <c r="A23" s="35"/>
      <c r="B23" s="16"/>
      <c r="C23" s="16" t="s">
        <v>43</v>
      </c>
      <c r="D23" s="16" t="s">
        <v>63</v>
      </c>
      <c r="E23" s="22" t="str">
        <f t="shared" si="3"/>
        <v>작업 대기</v>
      </c>
      <c r="F23" s="20">
        <f t="shared" si="4"/>
        <v>0</v>
      </c>
      <c r="G23" s="24"/>
      <c r="H23" s="25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s="30" customFormat="1" ht="11.25" customHeight="1" x14ac:dyDescent="0.25">
      <c r="A24" s="35"/>
      <c r="B24" s="16">
        <v>1.4</v>
      </c>
      <c r="C24" s="16" t="s">
        <v>46</v>
      </c>
      <c r="D24" s="16"/>
      <c r="E24" s="22" t="str">
        <f t="shared" si="3"/>
        <v>작업 대기</v>
      </c>
      <c r="F24" s="20">
        <f t="shared" si="4"/>
        <v>0</v>
      </c>
      <c r="G24" s="24"/>
      <c r="H24" s="25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s="30" customFormat="1" ht="37.200000000000003" customHeight="1" x14ac:dyDescent="0.25">
      <c r="A25" s="35"/>
      <c r="B25" s="16"/>
      <c r="C25" s="16" t="s">
        <v>44</v>
      </c>
      <c r="D25" s="59" t="s">
        <v>64</v>
      </c>
      <c r="E25" s="22" t="str">
        <f t="shared" si="3"/>
        <v>작업 대기</v>
      </c>
      <c r="F25" s="20">
        <f t="shared" si="4"/>
        <v>0</v>
      </c>
      <c r="G25" s="24"/>
      <c r="H25" s="25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s="30" customFormat="1" ht="11.25" customHeight="1" x14ac:dyDescent="0.25">
      <c r="A26" s="35"/>
      <c r="B26" s="16"/>
      <c r="C26" s="16" t="s">
        <v>45</v>
      </c>
      <c r="D26" s="16" t="s">
        <v>65</v>
      </c>
      <c r="E26" s="22" t="str">
        <f t="shared" si="3"/>
        <v>작업 대기</v>
      </c>
      <c r="F26" s="20">
        <f t="shared" si="4"/>
        <v>0</v>
      </c>
      <c r="G26" s="24"/>
      <c r="H26" s="25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s="30" customFormat="1" ht="11.25" customHeight="1" x14ac:dyDescent="0.25">
      <c r="A27" s="35"/>
      <c r="B27" s="16">
        <v>1.5</v>
      </c>
      <c r="C27" s="16" t="s">
        <v>47</v>
      </c>
      <c r="D27" s="16"/>
      <c r="E27" s="22" t="str">
        <f t="shared" si="3"/>
        <v>작업 대기</v>
      </c>
      <c r="F27" s="20">
        <f t="shared" si="4"/>
        <v>0</v>
      </c>
      <c r="G27" s="24"/>
      <c r="H27" s="25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s="30" customFormat="1" ht="11.25" customHeight="1" x14ac:dyDescent="0.25">
      <c r="A28" s="35"/>
      <c r="B28" s="16"/>
      <c r="C28" s="16" t="s">
        <v>48</v>
      </c>
      <c r="D28" s="16" t="s">
        <v>66</v>
      </c>
      <c r="E28" s="22" t="str">
        <f t="shared" si="3"/>
        <v>작업 대기</v>
      </c>
      <c r="F28" s="20">
        <f t="shared" si="4"/>
        <v>0</v>
      </c>
      <c r="G28" s="24"/>
      <c r="H28" s="25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s="30" customFormat="1" ht="22.8" customHeight="1" x14ac:dyDescent="0.25">
      <c r="A29" s="35"/>
      <c r="B29" s="16"/>
      <c r="C29" s="16" t="s">
        <v>49</v>
      </c>
      <c r="D29" s="59" t="s">
        <v>67</v>
      </c>
      <c r="E29" s="22" t="str">
        <f t="shared" si="3"/>
        <v>작업 대기</v>
      </c>
      <c r="F29" s="20">
        <f t="shared" si="4"/>
        <v>0</v>
      </c>
      <c r="G29" s="24"/>
      <c r="H29" s="25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s="30" customFormat="1" ht="25.2" customHeight="1" x14ac:dyDescent="0.25">
      <c r="A30" s="35"/>
      <c r="B30" s="16"/>
      <c r="C30" s="16" t="s">
        <v>50</v>
      </c>
      <c r="D30" s="59" t="s">
        <v>68</v>
      </c>
      <c r="E30" s="22" t="str">
        <f t="shared" si="3"/>
        <v>작업 대기</v>
      </c>
      <c r="F30" s="20">
        <f t="shared" si="4"/>
        <v>0</v>
      </c>
      <c r="G30" s="24"/>
      <c r="H30" s="25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s="30" customFormat="1" ht="11.25" customHeight="1" x14ac:dyDescent="0.25">
      <c r="A31" s="35"/>
      <c r="B31" s="16"/>
      <c r="C31" s="16"/>
      <c r="D31" s="16"/>
      <c r="E31" s="22" t="str">
        <f t="shared" si="3"/>
        <v>작업 대기</v>
      </c>
      <c r="F31" s="20">
        <f t="shared" si="4"/>
        <v>0</v>
      </c>
      <c r="G31" s="24"/>
      <c r="H31" s="25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s="30" customFormat="1" ht="11.25" customHeight="1" x14ac:dyDescent="0.25">
      <c r="A32" s="52"/>
      <c r="B32" s="53">
        <v>2</v>
      </c>
      <c r="C32" s="54" t="s">
        <v>69</v>
      </c>
      <c r="D32" s="55"/>
      <c r="E32" s="56" t="str">
        <f t="shared" si="3"/>
        <v>진행 중</v>
      </c>
      <c r="F32" s="20">
        <f t="shared" si="4"/>
        <v>0.1111111111111111</v>
      </c>
      <c r="G32" s="24"/>
      <c r="H32" s="60" t="s">
        <v>91</v>
      </c>
      <c r="I32" s="60" t="s">
        <v>92</v>
      </c>
      <c r="J32" s="60" t="s">
        <v>92</v>
      </c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</row>
    <row r="33" spans="1:34" s="29" customFormat="1" ht="11.25" customHeight="1" x14ac:dyDescent="0.25">
      <c r="A33" s="35"/>
      <c r="B33" s="16">
        <v>2.1</v>
      </c>
      <c r="C33" s="16" t="s">
        <v>70</v>
      </c>
      <c r="D33" s="16"/>
      <c r="E33" s="22" t="str">
        <f t="shared" si="3"/>
        <v>작업 대기</v>
      </c>
      <c r="F33" s="20">
        <f t="shared" si="4"/>
        <v>0</v>
      </c>
      <c r="G33" s="24"/>
      <c r="H33" s="69"/>
      <c r="I33" s="69"/>
      <c r="J33" s="69"/>
      <c r="K33" s="69"/>
      <c r="L33" s="69"/>
      <c r="M33" s="69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s="29" customFormat="1" ht="11.25" customHeight="1" x14ac:dyDescent="0.25">
      <c r="A34" s="35"/>
      <c r="B34" s="16">
        <v>2.2000000000000002</v>
      </c>
      <c r="C34" s="16" t="s">
        <v>80</v>
      </c>
      <c r="D34" s="16"/>
      <c r="E34" s="22" t="str">
        <f t="shared" si="3"/>
        <v>작업 완료</v>
      </c>
      <c r="F34" s="20">
        <f>COUNTA(G34:AH34)/2</f>
        <v>1</v>
      </c>
      <c r="G34" s="24"/>
      <c r="H34" s="70" t="s">
        <v>92</v>
      </c>
      <c r="I34" s="70" t="s">
        <v>92</v>
      </c>
      <c r="J34" s="26"/>
      <c r="K34" s="26"/>
      <c r="L34" s="26"/>
      <c r="M34" s="26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</row>
    <row r="35" spans="1:34" s="29" customFormat="1" ht="11.25" customHeight="1" x14ac:dyDescent="0.25">
      <c r="A35" s="35"/>
      <c r="B35" s="16">
        <v>2.2999999999999998</v>
      </c>
      <c r="C35" s="16" t="s">
        <v>71</v>
      </c>
      <c r="D35" s="16"/>
      <c r="E35" s="22" t="str">
        <f t="shared" si="3"/>
        <v>진행 중</v>
      </c>
      <c r="F35" s="20">
        <f>COUNTA(G35:AH35)/5</f>
        <v>0.8</v>
      </c>
      <c r="G35" s="24"/>
      <c r="H35" s="26"/>
      <c r="I35" s="71" t="s">
        <v>93</v>
      </c>
      <c r="J35" s="71" t="s">
        <v>93</v>
      </c>
      <c r="K35" s="71" t="s">
        <v>94</v>
      </c>
      <c r="L35" s="71" t="s">
        <v>90</v>
      </c>
      <c r="M35" s="71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s="29" customFormat="1" ht="11.25" customHeight="1" x14ac:dyDescent="0.25">
      <c r="A36" s="35"/>
      <c r="B36" s="16">
        <v>2.4</v>
      </c>
      <c r="C36" s="16" t="s">
        <v>73</v>
      </c>
      <c r="D36" s="16"/>
      <c r="E36" s="22" t="str">
        <f t="shared" si="3"/>
        <v>작업 대기</v>
      </c>
      <c r="F36" s="20">
        <f>COUNTA(G36:AH36)/3</f>
        <v>0</v>
      </c>
      <c r="G36" s="24"/>
      <c r="H36" s="26"/>
      <c r="I36" s="26"/>
      <c r="J36" s="26"/>
      <c r="K36" s="26"/>
      <c r="L36" s="26"/>
      <c r="M36" s="72"/>
      <c r="N36" s="72"/>
      <c r="O36" s="72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s="29" customFormat="1" ht="11.25" customHeight="1" x14ac:dyDescent="0.25">
      <c r="A37" s="35"/>
      <c r="B37" s="16">
        <v>2.5</v>
      </c>
      <c r="C37" s="16" t="s">
        <v>74</v>
      </c>
      <c r="D37" s="16"/>
      <c r="E37" s="22" t="str">
        <f t="shared" si="3"/>
        <v>작업 대기</v>
      </c>
      <c r="F37" s="20">
        <f>COUNTA(G37:AH37)/3</f>
        <v>0</v>
      </c>
      <c r="G37" s="24"/>
      <c r="H37" s="25"/>
      <c r="I37" s="26"/>
      <c r="J37" s="26"/>
      <c r="K37" s="26"/>
      <c r="L37" s="26"/>
      <c r="M37" s="74"/>
      <c r="N37" s="74"/>
      <c r="O37" s="74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s="29" customFormat="1" ht="11.25" customHeight="1" x14ac:dyDescent="0.25">
      <c r="A38" s="35"/>
      <c r="B38" s="16">
        <v>2.6</v>
      </c>
      <c r="C38" s="16" t="s">
        <v>75</v>
      </c>
      <c r="D38" s="16"/>
      <c r="E38" s="22" t="str">
        <f t="shared" si="3"/>
        <v>작업 대기</v>
      </c>
      <c r="F38" s="20">
        <f>COUNTA(G38:AH38)/3</f>
        <v>0</v>
      </c>
      <c r="G38" s="24"/>
      <c r="H38" s="25"/>
      <c r="I38" s="26"/>
      <c r="J38" s="26"/>
      <c r="K38" s="26"/>
      <c r="L38" s="26"/>
      <c r="M38" s="75"/>
      <c r="N38" s="75"/>
      <c r="O38" s="75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s="29" customFormat="1" ht="11.25" customHeight="1" x14ac:dyDescent="0.25">
      <c r="A39" s="35"/>
      <c r="B39" s="16">
        <v>2.7</v>
      </c>
      <c r="C39" s="16" t="s">
        <v>76</v>
      </c>
      <c r="D39" s="16"/>
      <c r="E39" s="22" t="str">
        <f t="shared" si="3"/>
        <v>작업 대기</v>
      </c>
      <c r="F39" s="20">
        <f>COUNTA(G39:AH39)/3</f>
        <v>0</v>
      </c>
      <c r="G39" s="24"/>
      <c r="H39" s="25"/>
      <c r="I39" s="26"/>
      <c r="J39" s="26"/>
      <c r="K39" s="26"/>
      <c r="L39" s="26"/>
      <c r="M39" s="78"/>
      <c r="N39" s="78"/>
      <c r="O39" s="78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s="29" customFormat="1" ht="11.25" customHeight="1" x14ac:dyDescent="0.25">
      <c r="A40" s="35"/>
      <c r="B40" s="16">
        <v>2.8</v>
      </c>
      <c r="C40" s="16" t="s">
        <v>77</v>
      </c>
      <c r="D40" s="16"/>
      <c r="E40" s="22" t="str">
        <f t="shared" si="3"/>
        <v>작업 대기</v>
      </c>
      <c r="F40" s="20">
        <f>COUNTA(G40:AH40)/2</f>
        <v>0</v>
      </c>
      <c r="G40" s="24"/>
      <c r="H40" s="25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73"/>
      <c r="U40" s="26"/>
      <c r="V40" s="26"/>
      <c r="W40" s="26"/>
      <c r="X40" s="26"/>
      <c r="Y40" s="26"/>
      <c r="Z40" s="26"/>
      <c r="AA40" s="73"/>
      <c r="AB40" s="26"/>
      <c r="AC40" s="26"/>
      <c r="AD40" s="26"/>
      <c r="AE40" s="26"/>
      <c r="AF40" s="26"/>
      <c r="AG40" s="26"/>
      <c r="AH40" s="26"/>
    </row>
    <row r="41" spans="1:34" s="29" customFormat="1" ht="11.25" customHeight="1" x14ac:dyDescent="0.25">
      <c r="A41" s="35"/>
      <c r="B41" s="16">
        <v>2.9</v>
      </c>
      <c r="C41" s="16" t="s">
        <v>81</v>
      </c>
      <c r="D41" s="16"/>
      <c r="E41" s="22" t="str">
        <f t="shared" si="3"/>
        <v>작업 대기</v>
      </c>
      <c r="F41" s="20">
        <f t="shared" si="4"/>
        <v>0</v>
      </c>
      <c r="G41" s="24"/>
      <c r="H41" s="25"/>
      <c r="I41" s="26"/>
      <c r="J41" s="26"/>
      <c r="K41" s="26"/>
      <c r="L41" s="26"/>
      <c r="M41" s="7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76"/>
    </row>
    <row r="42" spans="1:34" s="29" customFormat="1" ht="11.25" customHeight="1" x14ac:dyDescent="0.25">
      <c r="A42" s="35"/>
      <c r="B42" s="16"/>
      <c r="C42" s="16" t="s">
        <v>79</v>
      </c>
      <c r="D42" s="16" t="s">
        <v>72</v>
      </c>
      <c r="E42" s="22" t="str">
        <f t="shared" si="3"/>
        <v>작업 대기</v>
      </c>
      <c r="F42" s="20">
        <f>COUNTA(G42:AH42)/4</f>
        <v>0</v>
      </c>
      <c r="G42" s="24"/>
      <c r="H42" s="25"/>
      <c r="I42" s="26"/>
      <c r="J42" s="77"/>
      <c r="K42" s="77"/>
      <c r="L42" s="77"/>
      <c r="M42" s="77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s="29" customFormat="1" ht="11.25" customHeight="1" x14ac:dyDescent="0.25">
      <c r="A43" s="35"/>
      <c r="B43" s="16"/>
      <c r="C43" s="16" t="s">
        <v>82</v>
      </c>
      <c r="D43" s="16" t="s">
        <v>78</v>
      </c>
      <c r="E43" s="22" t="str">
        <f t="shared" si="3"/>
        <v>작업 대기</v>
      </c>
      <c r="F43" s="20">
        <f>COUNTA(G43:AH43)/4</f>
        <v>0</v>
      </c>
      <c r="G43" s="24"/>
      <c r="H43" s="25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79"/>
      <c r="AF43" s="79"/>
      <c r="AG43" s="79"/>
      <c r="AH43" s="79"/>
    </row>
    <row r="44" spans="1:34" s="29" customFormat="1" ht="11.25" customHeight="1" x14ac:dyDescent="0.25">
      <c r="A44" s="35"/>
      <c r="B44" s="16"/>
      <c r="C44" s="16"/>
      <c r="D44" s="16"/>
      <c r="E44" s="22"/>
      <c r="F44" s="20">
        <f t="shared" si="4"/>
        <v>0</v>
      </c>
      <c r="G44" s="24"/>
      <c r="H44" s="25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s="29" customFormat="1" ht="12" customHeight="1" x14ac:dyDescent="0.25">
      <c r="A45" s="52"/>
      <c r="B45" s="53">
        <v>3</v>
      </c>
      <c r="C45" s="54" t="s">
        <v>83</v>
      </c>
      <c r="D45" s="55"/>
      <c r="E45" s="56" t="str">
        <f t="shared" ref="E45" si="5">IF(AND(F45&gt;0%,F45&lt;100%),"진행 중",IF(F45=0%,"작업 대기","작업 완료"))</f>
        <v>작업 대기</v>
      </c>
      <c r="F45" s="20">
        <f t="shared" si="4"/>
        <v>0</v>
      </c>
      <c r="G45" s="44"/>
      <c r="H45" s="63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45"/>
      <c r="AG45" s="45"/>
      <c r="AH45" s="45"/>
    </row>
    <row r="46" spans="1:34" ht="11.25" customHeight="1" x14ac:dyDescent="0.25">
      <c r="B46" s="43">
        <v>3.1</v>
      </c>
      <c r="C46" s="46" t="s">
        <v>84</v>
      </c>
      <c r="F46" s="20">
        <f t="shared" si="4"/>
        <v>0</v>
      </c>
      <c r="H46" s="64"/>
      <c r="I46" s="65"/>
      <c r="J46" s="65"/>
      <c r="K46" s="65"/>
      <c r="L46" s="65"/>
      <c r="M46" s="65"/>
      <c r="N46" s="65"/>
      <c r="O46" s="65"/>
    </row>
    <row r="47" spans="1:34" ht="11.25" customHeight="1" x14ac:dyDescent="0.25">
      <c r="B47" s="46">
        <v>3.2</v>
      </c>
      <c r="C47" s="46" t="s">
        <v>85</v>
      </c>
      <c r="F47" s="20">
        <f t="shared" si="4"/>
        <v>0</v>
      </c>
    </row>
    <row r="48" spans="1:34" ht="11.25" customHeight="1" x14ac:dyDescent="0.25">
      <c r="B48" s="46">
        <v>3.3</v>
      </c>
      <c r="C48" s="46" t="s">
        <v>86</v>
      </c>
      <c r="F48" s="20">
        <f t="shared" si="4"/>
        <v>0</v>
      </c>
    </row>
    <row r="49" spans="2:6" ht="11.25" customHeight="1" x14ac:dyDescent="0.25">
      <c r="B49" s="46">
        <v>3.4</v>
      </c>
      <c r="C49" s="46" t="s">
        <v>87</v>
      </c>
      <c r="F49" s="20">
        <f t="shared" si="4"/>
        <v>0</v>
      </c>
    </row>
    <row r="50" spans="2:6" ht="11.25" customHeight="1" x14ac:dyDescent="0.25">
      <c r="B50" s="46">
        <v>3.5</v>
      </c>
      <c r="C50" s="46" t="s">
        <v>88</v>
      </c>
      <c r="F50" s="20">
        <f t="shared" si="4"/>
        <v>0</v>
      </c>
    </row>
    <row r="51" spans="2:6" ht="11.25" customHeight="1" x14ac:dyDescent="0.25">
      <c r="B51" s="46">
        <v>3.6</v>
      </c>
      <c r="C51" s="46" t="s">
        <v>89</v>
      </c>
      <c r="F51" s="20">
        <f t="shared" si="4"/>
        <v>0</v>
      </c>
    </row>
    <row r="52" spans="2:6" ht="11.25" customHeight="1" x14ac:dyDescent="0.25">
      <c r="F52" s="20"/>
    </row>
    <row r="53" spans="2:6" ht="11.25" customHeight="1" x14ac:dyDescent="0.25">
      <c r="F53" s="20"/>
    </row>
    <row r="54" spans="2:6" ht="11.25" customHeight="1" x14ac:dyDescent="0.25">
      <c r="F54" s="20"/>
    </row>
    <row r="55" spans="2:6" ht="11.25" customHeight="1" x14ac:dyDescent="0.25">
      <c r="F55" s="20"/>
    </row>
    <row r="56" spans="2:6" ht="11.25" customHeight="1" x14ac:dyDescent="0.25">
      <c r="F56" s="20"/>
    </row>
    <row r="57" spans="2:6" ht="11.25" customHeight="1" x14ac:dyDescent="0.25">
      <c r="F57" s="20"/>
    </row>
    <row r="58" spans="2:6" ht="11.25" customHeight="1" x14ac:dyDescent="0.25">
      <c r="F58" s="20"/>
    </row>
    <row r="59" spans="2:6" ht="11.25" customHeight="1" x14ac:dyDescent="0.25">
      <c r="F59" s="20"/>
    </row>
  </sheetData>
  <mergeCells count="11">
    <mergeCell ref="A1:C1"/>
    <mergeCell ref="H5:N5"/>
    <mergeCell ref="O5:U5"/>
    <mergeCell ref="V5:AB5"/>
    <mergeCell ref="E6:F6"/>
    <mergeCell ref="A2:C2"/>
    <mergeCell ref="A3:C3"/>
    <mergeCell ref="A4:D7"/>
    <mergeCell ref="E4:F4"/>
    <mergeCell ref="E5:F5"/>
    <mergeCell ref="E7:F7"/>
  </mergeCells>
  <phoneticPr fontId="4" type="noConversion"/>
  <pageMargins left="0.25" right="0.25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Default WBS</vt:lpstr>
      <vt:lpstr>'Default WBS'!Print_Area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GNP-JH</dc:creator>
  <cp:lastModifiedBy>DY</cp:lastModifiedBy>
  <cp:lastPrinted>2017-10-30T07:47:37Z</cp:lastPrinted>
  <dcterms:created xsi:type="dcterms:W3CDTF">2017-10-30T05:43:47Z</dcterms:created>
  <dcterms:modified xsi:type="dcterms:W3CDTF">2023-06-02T07:22:48Z</dcterms:modified>
</cp:coreProperties>
</file>