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gs\Desktop\"/>
    </mc:Choice>
  </mc:AlternateContent>
  <xr:revisionPtr revIDLastSave="0" documentId="13_ncr:1_{F3105D27-4D99-47FE-97FB-8EE7537972AA}" xr6:coauthVersionLast="47" xr6:coauthVersionMax="47" xr10:uidLastSave="{00000000-0000-0000-0000-000000000000}"/>
  <bookViews>
    <workbookView xWindow="-98" yWindow="-98" windowWidth="21795" windowHeight="12975" xr2:uid="{5AE4E4BA-23BB-464B-845E-61481DACEA68}"/>
  </bookViews>
  <sheets>
    <sheet name="23-24Winter" sheetId="1" r:id="rId1"/>
    <sheet name="Timetable" sheetId="2" r:id="rId2"/>
  </sheets>
  <definedNames>
    <definedName name="FromArray_1">_xlfn.ANCHORARRAY('23-24Winter'!$D$17)</definedName>
    <definedName name="FromArray_2">_xlfn.ANCHORARRAY('23-24Winter'!$D$31)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 a="1"/>
  <c r="D41" i="1" s="1"/>
  <c r="D40" i="1" a="1"/>
  <c r="D40" i="1" s="1"/>
  <c r="D39" i="1" a="1"/>
  <c r="D39" i="1" s="1"/>
  <c r="D38" i="1" a="1"/>
  <c r="D38" i="1" s="1"/>
  <c r="D37" i="1" a="1"/>
  <c r="D37" i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/>
  <c r="D33" i="1" a="1"/>
  <c r="D33" i="1" s="1"/>
  <c r="D34" i="1" a="1"/>
  <c r="D34" i="1" s="1"/>
  <c r="D35" i="1" a="1"/>
  <c r="D35" i="1"/>
  <c r="D36" i="1" a="1"/>
  <c r="D36" i="1" s="1"/>
  <c r="AA41" i="1"/>
  <c r="AA42" i="1"/>
  <c r="AA43" i="1"/>
  <c r="AA40" i="1"/>
  <c r="AA39" i="1"/>
  <c r="D23" i="1" a="1"/>
  <c r="D23" i="1" s="1"/>
  <c r="U23" i="1"/>
  <c r="U30" i="1" s="1"/>
  <c r="D17" i="1" s="1" a="1"/>
  <c r="D17" i="1" s="1"/>
  <c r="V23" i="1"/>
  <c r="V30" i="1" s="1"/>
  <c r="D22" i="1" s="1" a="1"/>
  <c r="D22" i="1" s="1"/>
  <c r="W23" i="1"/>
  <c r="W30" i="1" s="1"/>
  <c r="X23" i="1"/>
  <c r="X30" i="1" s="1"/>
  <c r="Y23" i="1"/>
  <c r="C27" i="1" s="1"/>
  <c r="Z23" i="1"/>
  <c r="C32" i="1" s="1"/>
  <c r="AA23" i="1"/>
  <c r="AA30" i="1" s="1"/>
  <c r="U24" i="1"/>
  <c r="U31" i="1" s="1"/>
  <c r="D18" i="1" s="1" a="1"/>
  <c r="D18" i="1" s="1"/>
  <c r="V24" i="1"/>
  <c r="V31" i="1" s="1"/>
  <c r="W24" i="1"/>
  <c r="W31" i="1" s="1"/>
  <c r="X24" i="1"/>
  <c r="X31" i="1" s="1"/>
  <c r="Y24" i="1"/>
  <c r="C28" i="1" s="1"/>
  <c r="Z24" i="1"/>
  <c r="C33" i="1" s="1"/>
  <c r="AA24" i="1"/>
  <c r="C38" i="1" s="1"/>
  <c r="U25" i="1"/>
  <c r="C19" i="1" s="1"/>
  <c r="V25" i="1"/>
  <c r="C24" i="1" s="1"/>
  <c r="W25" i="1"/>
  <c r="W32" i="1" s="1"/>
  <c r="X25" i="1"/>
  <c r="X32" i="1" s="1"/>
  <c r="Y25" i="1"/>
  <c r="Y32" i="1" s="1"/>
  <c r="Z25" i="1"/>
  <c r="C34" i="1" s="1"/>
  <c r="AA25" i="1"/>
  <c r="C39" i="1" s="1"/>
  <c r="U26" i="1"/>
  <c r="C20" i="1" s="1"/>
  <c r="V26" i="1"/>
  <c r="V33" i="1" s="1"/>
  <c r="D25" i="1" s="1" a="1"/>
  <c r="D25" i="1" s="1"/>
  <c r="W26" i="1"/>
  <c r="W33" i="1" s="1"/>
  <c r="X26" i="1"/>
  <c r="X33" i="1" s="1"/>
  <c r="Y26" i="1"/>
  <c r="C30" i="1" s="1"/>
  <c r="Z26" i="1"/>
  <c r="Z33" i="1" s="1"/>
  <c r="AA26" i="1"/>
  <c r="AA33" i="1" s="1"/>
  <c r="U27" i="1"/>
  <c r="C21" i="1" s="1"/>
  <c r="V27" i="1"/>
  <c r="C26" i="1" s="1"/>
  <c r="W27" i="1"/>
  <c r="W34" i="1" s="1"/>
  <c r="X27" i="1"/>
  <c r="X34" i="1" s="1"/>
  <c r="Y27" i="1"/>
  <c r="Y34" i="1" s="1"/>
  <c r="Z27" i="1"/>
  <c r="Z34" i="1" s="1"/>
  <c r="AA27" i="1"/>
  <c r="C41" i="1" s="1"/>
  <c r="Y30" i="1"/>
  <c r="Z30" i="1"/>
  <c r="Z32" i="1"/>
  <c r="T39" i="1"/>
  <c r="U39" i="1"/>
  <c r="V39" i="1"/>
  <c r="W39" i="1"/>
  <c r="X39" i="1"/>
  <c r="Y39" i="1"/>
  <c r="Z39" i="1"/>
  <c r="T40" i="1"/>
  <c r="U40" i="1"/>
  <c r="V40" i="1"/>
  <c r="W40" i="1"/>
  <c r="X40" i="1"/>
  <c r="Y40" i="1"/>
  <c r="Z40" i="1"/>
  <c r="T41" i="1"/>
  <c r="U41" i="1"/>
  <c r="V41" i="1"/>
  <c r="W41" i="1"/>
  <c r="X41" i="1"/>
  <c r="Y41" i="1"/>
  <c r="Z41" i="1"/>
  <c r="T42" i="1"/>
  <c r="U42" i="1"/>
  <c r="V42" i="1"/>
  <c r="W42" i="1"/>
  <c r="X42" i="1"/>
  <c r="Y42" i="1"/>
  <c r="Z42" i="1"/>
  <c r="T43" i="1"/>
  <c r="U43" i="1"/>
  <c r="V43" i="1"/>
  <c r="W43" i="1"/>
  <c r="X43" i="1"/>
  <c r="Y43" i="1"/>
  <c r="Z43" i="1"/>
  <c r="I12" i="1"/>
  <c r="I9" i="1"/>
  <c r="H9" i="1"/>
  <c r="G9" i="1"/>
  <c r="F9" i="1"/>
  <c r="E9" i="1"/>
  <c r="C9" i="1"/>
  <c r="AA32" i="1" l="1"/>
  <c r="C25" i="1"/>
  <c r="U33" i="1"/>
  <c r="D20" i="1" s="1" a="1"/>
  <c r="D20" i="1" s="1"/>
  <c r="C40" i="1"/>
  <c r="C35" i="1"/>
  <c r="C18" i="1"/>
  <c r="AA31" i="1"/>
  <c r="V32" i="1"/>
  <c r="D24" i="1" s="1" a="1"/>
  <c r="D24" i="1" s="1"/>
  <c r="U32" i="1"/>
  <c r="D19" i="1" s="1" a="1"/>
  <c r="D19" i="1" s="1"/>
  <c r="V34" i="1"/>
  <c r="D26" i="1" s="1" a="1"/>
  <c r="D26" i="1" s="1"/>
  <c r="Y31" i="1"/>
  <c r="U34" i="1"/>
  <c r="D21" i="1" s="1" a="1"/>
  <c r="D21" i="1" s="1"/>
  <c r="Y33" i="1"/>
  <c r="Z31" i="1"/>
  <c r="C29" i="1"/>
  <c r="C22" i="1"/>
  <c r="AA34" i="1"/>
  <c r="C17" i="1"/>
  <c r="C37" i="1"/>
  <c r="C36" i="1"/>
  <c r="C23" i="1"/>
  <c r="C31" i="1"/>
  <c r="F16" i="1" l="1"/>
  <c r="H16" i="1"/>
  <c r="D9" i="1"/>
  <c r="D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<sst xmlns="http://schemas.openxmlformats.org/spreadsheetml/2006/main" count="76" uniqueCount="74">
  <si>
    <t>12~3</t>
    <phoneticPr fontId="2" type="noConversion"/>
  </si>
  <si>
    <t>3~6</t>
    <phoneticPr fontId="2" type="noConversion"/>
  </si>
  <si>
    <t>9~12</t>
    <phoneticPr fontId="2" type="noConversion"/>
  </si>
  <si>
    <t>2023, 2024</t>
    <phoneticPr fontId="2" type="noConversion"/>
  </si>
  <si>
    <t>2024, 2025</t>
    <phoneticPr fontId="2" type="noConversion"/>
  </si>
  <si>
    <t>총 과목수:</t>
    <phoneticPr fontId="2" type="noConversion"/>
  </si>
  <si>
    <t>과목수:</t>
    <phoneticPr fontId="2" type="noConversion"/>
  </si>
  <si>
    <t>검사</t>
    <phoneticPr fontId="2" type="noConversion"/>
  </si>
  <si>
    <t>교시(시간표)</t>
    <phoneticPr fontId="2" type="noConversion"/>
  </si>
  <si>
    <t>과목코드(시간표)</t>
    <phoneticPr fontId="2" type="noConversion"/>
  </si>
  <si>
    <t>교시(DB)</t>
    <phoneticPr fontId="2" type="noConversion"/>
  </si>
  <si>
    <t>과목코드(DB)</t>
    <phoneticPr fontId="2" type="noConversion"/>
  </si>
  <si>
    <t>ESLAO</t>
  </si>
  <si>
    <t>ESLBO</t>
  </si>
  <si>
    <t>ESLCO</t>
  </si>
  <si>
    <t>MCR3U</t>
  </si>
  <si>
    <t>MHF4U</t>
  </si>
  <si>
    <t>HSG3M</t>
  </si>
  <si>
    <t>HSE4M</t>
  </si>
  <si>
    <t>ESLDO</t>
  </si>
  <si>
    <t>ESLEO</t>
  </si>
  <si>
    <t>TGJ3M</t>
  </si>
  <si>
    <t>TGJ4M</t>
  </si>
  <si>
    <t>MCV4U</t>
  </si>
  <si>
    <t>SCH3U</t>
  </si>
  <si>
    <t>SCH4U</t>
  </si>
  <si>
    <t>OLC4O</t>
  </si>
  <si>
    <t>CGW4U</t>
  </si>
  <si>
    <t>MTH1W</t>
  </si>
  <si>
    <t>MPM2D</t>
  </si>
  <si>
    <t>SBI3U</t>
  </si>
  <si>
    <t>SBI4U</t>
  </si>
  <si>
    <t>CIA4U</t>
  </si>
  <si>
    <t>HSB4U</t>
  </si>
  <si>
    <t>ASM3M</t>
  </si>
  <si>
    <t>ASM4M</t>
  </si>
  <si>
    <t>SPH3U</t>
  </si>
  <si>
    <t>SPH4U</t>
  </si>
  <si>
    <t>SNC2D</t>
  </si>
  <si>
    <t>SNC4M</t>
  </si>
  <si>
    <t>AVI3M</t>
  </si>
  <si>
    <t>AVI4M</t>
  </si>
  <si>
    <t>HFC3M</t>
  </si>
  <si>
    <t>HFA4U</t>
  </si>
  <si>
    <t>HSC4M</t>
  </si>
  <si>
    <t>BBB4M</t>
  </si>
  <si>
    <t>LKKDU</t>
  </si>
  <si>
    <t>THJ3M</t>
  </si>
  <si>
    <t>THJ4M</t>
  </si>
  <si>
    <t>MDM4U</t>
  </si>
  <si>
    <t>과목코드(시간표)별 교시</t>
    <phoneticPr fontId="2" type="noConversion"/>
  </si>
  <si>
    <t>ENG3U5</t>
    <phoneticPr fontId="2" type="noConversion"/>
  </si>
  <si>
    <t>ENG4U5</t>
    <phoneticPr fontId="2" type="noConversion"/>
  </si>
  <si>
    <t>ENG4U4</t>
    <phoneticPr fontId="2" type="noConversion"/>
  </si>
  <si>
    <t>ENG3U3</t>
    <phoneticPr fontId="2" type="noConversion"/>
  </si>
  <si>
    <t>24Spr</t>
    <phoneticPr fontId="2" type="noConversion"/>
  </si>
  <si>
    <t>24aut</t>
    <phoneticPr fontId="2" type="noConversion"/>
  </si>
  <si>
    <t>23-24Win</t>
    <phoneticPr fontId="2" type="noConversion"/>
  </si>
  <si>
    <t>24-25win</t>
    <phoneticPr fontId="2" type="noConversion"/>
  </si>
  <si>
    <t>25spr</t>
    <phoneticPr fontId="2" type="noConversion"/>
  </si>
  <si>
    <t>결과</t>
    <phoneticPr fontId="2" type="noConversion"/>
  </si>
  <si>
    <t>사용설명서</t>
    <phoneticPr fontId="2" type="noConversion"/>
  </si>
  <si>
    <t>과목이 여러교시가 있는경우(예를들어 3교시와 5교시에 있는 ENG3U)의 경우 과목코드 뒤에 교시수를 적어주세요.</t>
    <phoneticPr fontId="2" type="noConversion"/>
  </si>
  <si>
    <t>ex)3교시 ENG3U=&gt;ENG3U3, 5교시 ENG3U=&gt;ENG5U5</t>
    <phoneticPr fontId="2" type="noConversion"/>
  </si>
  <si>
    <t>TRUE: 교시 잘 맞춰서 짬</t>
    <phoneticPr fontId="2" type="noConversion"/>
  </si>
  <si>
    <t>FALSE: 교시가 맞지 않음</t>
    <phoneticPr fontId="2" type="noConversion"/>
  </si>
  <si>
    <t>여름학기의 경우 교시수가 상관없으니 계산하지 않음.</t>
    <phoneticPr fontId="2" type="noConversion"/>
  </si>
  <si>
    <t>개발자의 능력 부족으로 가시성이 떨어집니다. 향후 수정할 방법이 보이면 수정하도록 하겠습니다.</t>
    <phoneticPr fontId="2" type="noConversion"/>
  </si>
  <si>
    <t>왼쪽 상단, 바탕이 파란색인 쪽에 시간표를 짜면됨</t>
    <phoneticPr fontId="2" type="noConversion"/>
  </si>
  <si>
    <t>그 아래, 바탕이 초록색인 부분이 결과창임</t>
    <phoneticPr fontId="2" type="noConversion"/>
  </si>
  <si>
    <t>TRUE:</t>
    <phoneticPr fontId="2" type="noConversion"/>
  </si>
  <si>
    <t>FALSE:</t>
    <phoneticPr fontId="2" type="noConversion"/>
  </si>
  <si>
    <t>결과에서 학기|과목|TRUE,FALSE,#N/A가 나오고, 오른쪽에 TRUE의 개수와 FALSE의 개수가 각각 나옴</t>
    <phoneticPr fontId="2" type="noConversion"/>
  </si>
  <si>
    <t>#N/A: 해당교시에 수업이 없어 검사하지 않음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</si>
</sst>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thick">
        <color auto="1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0" xfId="1" applyBorder="1">
      <alignment vertical="center"/>
    </xf>
    <xf numFmtId="0" fontId="1" fillId="2" borderId="0" xfId="1">
      <alignment vertical="center"/>
    </xf>
    <xf numFmtId="3" fontId="1" fillId="2" borderId="1" xfId="1" applyNumberFormat="1" applyBorder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4" borderId="9" xfId="3" applyBorder="1" applyAlignment="1">
      <alignment horizontal="center" vertical="center"/>
    </xf>
    <xf numFmtId="0" fontId="1" fillId="4" borderId="13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15" xfId="3" applyBorder="1" applyAlignment="1">
      <alignment horizontal="center" vertical="center"/>
    </xf>
    <xf numFmtId="0" fontId="1" fillId="4" borderId="0" xfId="3" applyBorder="1" applyAlignment="1">
      <alignment horizontal="center" vertical="center"/>
    </xf>
    <xf numFmtId="0" fontId="1" fillId="4" borderId="18" xfId="3" applyBorder="1" applyAlignment="1">
      <alignment horizontal="center" vertical="center"/>
    </xf>
    <xf numFmtId="0" fontId="1" fillId="4" borderId="16" xfId="3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0" xfId="2">
      <alignment vertical="center"/>
    </xf>
    <xf numFmtId="0" fontId="1" fillId="4" borderId="19" xfId="3" applyBorder="1" applyAlignment="1">
      <alignment horizontal="right" vertical="center"/>
    </xf>
    <xf numFmtId="0" fontId="1" fillId="4" borderId="20" xfId="3" applyBorder="1" applyAlignment="1">
      <alignment horizontal="left" vertical="center"/>
    </xf>
    <xf numFmtId="0" fontId="1" fillId="4" borderId="20" xfId="3" applyBorder="1" applyAlignment="1">
      <alignment horizontal="right" vertical="center"/>
    </xf>
    <xf numFmtId="0" fontId="1" fillId="4" borderId="21" xfId="3" applyBorder="1" applyAlignment="1">
      <alignment horizontal="left" vertical="center"/>
    </xf>
    <xf numFmtId="0" fontId="1" fillId="2" borderId="5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4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4" borderId="10" xfId="3" applyBorder="1" applyAlignment="1">
      <alignment horizontal="center" vertical="center"/>
    </xf>
    <xf numFmtId="0" fontId="1" fillId="4" borderId="19" xfId="3" applyBorder="1" applyAlignment="1">
      <alignment horizontal="center" vertical="center"/>
    </xf>
    <xf numFmtId="0" fontId="1" fillId="4" borderId="20" xfId="3" applyBorder="1" applyAlignment="1">
      <alignment horizontal="center" vertical="center"/>
    </xf>
    <xf numFmtId="0" fontId="1" fillId="4" borderId="21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4">
    <cellStyle name="20% - 강조색1" xfId="1" builtinId="30"/>
    <cellStyle name="20% - 강조색6" xfId="3" builtinId="50"/>
    <cellStyle name="60% - 강조색4" xfId="2" builtinId="4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D553-8EAD-47C4-A057-E2F6C901CF09}">
  <dimension ref="A1:AA43"/>
  <sheetViews>
    <sheetView tabSelected="1" topLeftCell="A21" zoomScale="85" zoomScaleNormal="85" workbookViewId="0">
      <selection activeCell="I37" sqref="I37"/>
    </sheetView>
  </sheetViews>
  <sheetFormatPr defaultRowHeight="16.899999999999999" x14ac:dyDescent="0.6"/>
  <cols>
    <col min="3" max="3" width="10.1875" bestFit="1" customWidth="1"/>
    <col min="7" max="7" width="10.75" customWidth="1"/>
    <col min="8" max="8" width="10.1875" bestFit="1" customWidth="1"/>
    <col min="11" max="11" width="12.8125" customWidth="1"/>
    <col min="12" max="12" width="13.125" customWidth="1"/>
    <col min="18" max="18" width="13.5625" bestFit="1" customWidth="1"/>
    <col min="19" max="19" width="9.8125" hidden="1" customWidth="1"/>
    <col min="20" max="21" width="10.3125" hidden="1" customWidth="1"/>
    <col min="22" max="24" width="9" hidden="1" customWidth="1"/>
    <col min="25" max="25" width="10.3125" hidden="1" customWidth="1"/>
    <col min="26" max="27" width="9.375" hidden="1" customWidth="1"/>
    <col min="28" max="28" width="9.375" customWidth="1"/>
  </cols>
  <sheetData>
    <row r="1" spans="1:17" x14ac:dyDescent="0.6">
      <c r="A1" s="2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</row>
    <row r="2" spans="1:17" x14ac:dyDescent="0.6">
      <c r="A2" s="2"/>
      <c r="B2" s="3"/>
      <c r="C2" s="9" t="s">
        <v>3</v>
      </c>
      <c r="D2" s="3">
        <v>2024</v>
      </c>
      <c r="E2" s="3">
        <v>2024</v>
      </c>
      <c r="F2" s="3">
        <v>2024</v>
      </c>
      <c r="G2" s="3">
        <v>2024</v>
      </c>
      <c r="H2" s="9" t="s">
        <v>4</v>
      </c>
      <c r="I2" s="3">
        <v>2025</v>
      </c>
      <c r="J2" s="2"/>
      <c r="K2" s="1"/>
      <c r="L2" s="1"/>
      <c r="M2" s="1"/>
      <c r="N2" s="1"/>
    </row>
    <row r="3" spans="1:17" x14ac:dyDescent="0.6">
      <c r="A3" s="2"/>
      <c r="B3" s="3"/>
      <c r="C3" s="3" t="s">
        <v>0</v>
      </c>
      <c r="D3" s="3" t="s">
        <v>1</v>
      </c>
      <c r="E3" s="3">
        <v>7</v>
      </c>
      <c r="F3" s="3">
        <v>8</v>
      </c>
      <c r="G3" s="3" t="s">
        <v>2</v>
      </c>
      <c r="H3" s="3" t="s">
        <v>0</v>
      </c>
      <c r="I3" s="3" t="s">
        <v>1</v>
      </c>
      <c r="J3" s="2"/>
    </row>
    <row r="4" spans="1:17" x14ac:dyDescent="0.6">
      <c r="A4" s="2"/>
      <c r="B4" s="4">
        <v>1</v>
      </c>
      <c r="C4" s="4"/>
      <c r="D4" s="4"/>
      <c r="E4" s="26"/>
      <c r="F4" s="26"/>
      <c r="G4" s="4"/>
      <c r="H4" s="4"/>
      <c r="I4" s="4"/>
      <c r="J4" s="2"/>
      <c r="L4" s="1"/>
      <c r="M4" s="1"/>
      <c r="N4" s="1"/>
      <c r="O4" s="1"/>
      <c r="P4" s="1"/>
      <c r="Q4" s="1"/>
    </row>
    <row r="5" spans="1:17" x14ac:dyDescent="0.6">
      <c r="A5" s="2"/>
      <c r="B5" s="4">
        <v>2</v>
      </c>
      <c r="C5" s="4"/>
      <c r="D5" s="4"/>
      <c r="E5" s="27"/>
      <c r="F5" s="27"/>
      <c r="G5" s="4"/>
      <c r="H5" s="4"/>
      <c r="I5" s="4"/>
      <c r="J5" s="2"/>
      <c r="L5" s="1"/>
      <c r="M5" s="29"/>
      <c r="N5" s="29"/>
      <c r="O5" s="1"/>
      <c r="P5" s="1"/>
      <c r="Q5" s="1"/>
    </row>
    <row r="6" spans="1:17" x14ac:dyDescent="0.6">
      <c r="A6" s="2"/>
      <c r="B6" s="4">
        <v>3</v>
      </c>
      <c r="C6" s="4"/>
      <c r="D6" s="4"/>
      <c r="E6" s="27"/>
      <c r="F6" s="27"/>
      <c r="G6" s="4"/>
      <c r="H6" s="4"/>
      <c r="I6" s="4"/>
      <c r="J6" s="2"/>
      <c r="L6" s="1"/>
      <c r="M6" s="1"/>
      <c r="N6" s="1"/>
      <c r="O6" s="1"/>
      <c r="P6" s="1"/>
      <c r="Q6" s="1"/>
    </row>
    <row r="7" spans="1:17" x14ac:dyDescent="0.6">
      <c r="A7" s="2"/>
      <c r="B7" s="4">
        <v>4</v>
      </c>
      <c r="C7" s="4"/>
      <c r="D7" s="4"/>
      <c r="E7" s="27"/>
      <c r="F7" s="27"/>
      <c r="G7" s="4"/>
      <c r="H7" s="4"/>
      <c r="I7" s="4"/>
      <c r="J7" s="2"/>
      <c r="L7" s="1"/>
      <c r="M7" s="1"/>
      <c r="N7" s="1"/>
      <c r="O7" s="1"/>
    </row>
    <row r="8" spans="1:17" x14ac:dyDescent="0.6">
      <c r="A8" s="2"/>
      <c r="B8" s="5">
        <v>5</v>
      </c>
      <c r="C8" s="5"/>
      <c r="D8" s="5"/>
      <c r="E8" s="28"/>
      <c r="F8" s="28"/>
      <c r="G8" s="5"/>
      <c r="H8" s="5"/>
      <c r="I8" s="5"/>
      <c r="J8" s="2"/>
      <c r="L8" s="1"/>
      <c r="M8" s="1"/>
      <c r="N8" s="1"/>
      <c r="O8" s="1"/>
    </row>
    <row r="9" spans="1:17" x14ac:dyDescent="0.6">
      <c r="A9" s="2"/>
      <c r="B9" s="3" t="s">
        <v>6</v>
      </c>
      <c r="C9" s="3">
        <f t="shared" ref="C9:I9" si="0">COUNTA(C4:C8)</f>
        <v>0</v>
      </c>
      <c r="D9" s="3" cm="1">
        <f t="array" aca="1" ref="D9" ca="1">C1:D11</f>
        <v>0</v>
      </c>
      <c r="E9" s="3">
        <f t="shared" si="0"/>
        <v>0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2"/>
      <c r="L9" s="1"/>
      <c r="M9" s="1"/>
      <c r="N9" s="1"/>
      <c r="O9" s="1"/>
    </row>
    <row r="10" spans="1:17" x14ac:dyDescent="0.6">
      <c r="A10" s="2"/>
      <c r="B10" s="6"/>
      <c r="C10" s="6"/>
      <c r="D10" s="6"/>
      <c r="E10" s="6"/>
      <c r="F10" s="6"/>
      <c r="G10" s="6"/>
      <c r="H10" s="6"/>
      <c r="I10" s="7"/>
      <c r="J10" s="2"/>
    </row>
    <row r="11" spans="1:17" x14ac:dyDescent="0.6">
      <c r="A11" s="2"/>
      <c r="B11" s="6"/>
      <c r="C11" s="7"/>
      <c r="D11" s="7"/>
      <c r="E11" s="7"/>
      <c r="F11" s="7"/>
      <c r="G11" s="7"/>
      <c r="H11" s="7"/>
      <c r="I11" s="6" t="s">
        <v>5</v>
      </c>
      <c r="J11" s="2"/>
    </row>
    <row r="12" spans="1:17" x14ac:dyDescent="0.6">
      <c r="A12" s="2"/>
      <c r="B12" s="7"/>
      <c r="C12" s="7"/>
      <c r="D12" s="7"/>
      <c r="E12" s="7"/>
      <c r="F12" s="7"/>
      <c r="G12" s="7"/>
      <c r="H12" s="7"/>
      <c r="I12" s="6">
        <f>COUNTA(C4:I8)</f>
        <v>0</v>
      </c>
      <c r="J12" s="2"/>
    </row>
    <row r="13" spans="1:17" x14ac:dyDescent="0.6">
      <c r="A13" s="2"/>
      <c r="B13" s="8"/>
      <c r="C13" s="8"/>
      <c r="D13" s="8"/>
      <c r="E13" s="8"/>
      <c r="F13" s="8"/>
      <c r="G13" s="8"/>
      <c r="H13" s="8"/>
      <c r="I13" s="2"/>
      <c r="J13" s="2"/>
    </row>
    <row r="14" spans="1:17" x14ac:dyDescent="0.6">
      <c r="A14" s="1"/>
      <c r="J14" s="1"/>
    </row>
    <row r="15" spans="1:17" ht="17.25" thickBot="1" x14ac:dyDescent="0.65">
      <c r="A15" s="1"/>
      <c r="J15" s="1"/>
    </row>
    <row r="16" spans="1:17" ht="17.649999999999999" thickTop="1" thickBot="1" x14ac:dyDescent="0.65">
      <c r="A16" s="1"/>
      <c r="B16" s="34" t="s">
        <v>60</v>
      </c>
      <c r="C16" s="35"/>
      <c r="D16" s="36"/>
      <c r="E16" s="22" t="s">
        <v>70</v>
      </c>
      <c r="F16" s="23">
        <f>COUNTIF(D17:D41,TRUE)</f>
        <v>0</v>
      </c>
      <c r="G16" s="24" t="s">
        <v>71</v>
      </c>
      <c r="H16" s="25">
        <f>COUNTIF(D17:D41,FALSE)</f>
        <v>0</v>
      </c>
    </row>
    <row r="17" spans="1:27" ht="17.649999999999999" thickTop="1" thickBot="1" x14ac:dyDescent="0.65">
      <c r="A17" s="1"/>
      <c r="B17" s="37" t="s">
        <v>57</v>
      </c>
      <c r="C17" s="10">
        <f>U23</f>
        <v>0</v>
      </c>
      <c r="D17" s="11" t="e" cm="1">
        <f t="array" ref="D17">IF(T39=(INDEX(Timetable!C1:C45,U30,0)),TRUE,FALSE)</f>
        <v>#N/A</v>
      </c>
    </row>
    <row r="18" spans="1:27" ht="17.649999999999999" thickTop="1" thickBot="1" x14ac:dyDescent="0.65">
      <c r="A18" s="1"/>
      <c r="B18" s="31"/>
      <c r="C18" s="10">
        <f>U24</f>
        <v>0</v>
      </c>
      <c r="D18" s="12" t="e" cm="1">
        <f t="array" ref="D18">IF(T40=(INDEX(Timetable!C1:C45,U31,0)),TRUE,FALSE)</f>
        <v>#N/A</v>
      </c>
      <c r="F18" s="38" t="s">
        <v>61</v>
      </c>
      <c r="G18" s="39"/>
      <c r="H18" s="39"/>
      <c r="I18" s="39"/>
      <c r="J18" s="39"/>
      <c r="K18" s="39"/>
      <c r="L18" s="39"/>
      <c r="M18" s="39"/>
      <c r="N18" s="39"/>
      <c r="O18" s="40"/>
    </row>
    <row r="19" spans="1:27" ht="17.25" thickTop="1" x14ac:dyDescent="0.6">
      <c r="A19" s="1"/>
      <c r="B19" s="31"/>
      <c r="C19" s="10">
        <f>U25</f>
        <v>0</v>
      </c>
      <c r="D19" s="12" t="e" cm="1">
        <f t="array" ref="D19">IF(T41=(INDEX(Timetable!C1:C45,U32,0)),TRUE,FALSE)</f>
        <v>#N/A</v>
      </c>
      <c r="F19" s="46" t="s">
        <v>67</v>
      </c>
      <c r="G19" s="47"/>
      <c r="H19" s="47"/>
      <c r="I19" s="47"/>
      <c r="J19" s="47"/>
      <c r="K19" s="47"/>
      <c r="L19" s="47"/>
      <c r="M19" s="47"/>
      <c r="N19" s="47"/>
      <c r="O19" s="48"/>
    </row>
    <row r="20" spans="1:27" x14ac:dyDescent="0.6">
      <c r="A20" s="1"/>
      <c r="B20" s="31"/>
      <c r="C20" s="10">
        <f>U26</f>
        <v>0</v>
      </c>
      <c r="D20" s="12" t="e" cm="1">
        <f t="array" ref="D20">IF(T42=(INDEX(Timetable!C1:C45,U33,0)),TRUE,FALSE)</f>
        <v>#N/A</v>
      </c>
      <c r="F20" s="44" t="s">
        <v>62</v>
      </c>
      <c r="G20" s="29"/>
      <c r="H20" s="29"/>
      <c r="I20" s="29"/>
      <c r="J20" s="29"/>
      <c r="K20" s="29"/>
      <c r="L20" s="29"/>
      <c r="M20" s="29"/>
      <c r="N20" s="29"/>
      <c r="O20" s="45"/>
    </row>
    <row r="21" spans="1:27" x14ac:dyDescent="0.6">
      <c r="A21" s="1"/>
      <c r="B21" s="32"/>
      <c r="C21" s="10">
        <f>U27</f>
        <v>0</v>
      </c>
      <c r="D21" s="13" t="e" cm="1">
        <f t="array" ref="D21">IF(T43=(INDEX(Timetable!C1:C45,U34,0)),TRUE,FALSE)</f>
        <v>#N/A</v>
      </c>
      <c r="F21" s="41" t="s">
        <v>63</v>
      </c>
      <c r="G21" s="42"/>
      <c r="H21" s="42"/>
      <c r="I21" s="42"/>
      <c r="J21" s="42"/>
      <c r="K21" s="42"/>
      <c r="L21" s="42"/>
      <c r="M21" s="42"/>
      <c r="N21" s="42"/>
      <c r="O21" s="43"/>
      <c r="T21" s="20" t="s">
        <v>7</v>
      </c>
      <c r="U21" s="20"/>
      <c r="V21" s="20"/>
      <c r="W21" s="20"/>
      <c r="X21" s="20"/>
      <c r="Y21" s="20"/>
      <c r="Z21" s="20"/>
      <c r="AA21" s="20"/>
    </row>
    <row r="22" spans="1:27" x14ac:dyDescent="0.6">
      <c r="A22" s="1"/>
      <c r="B22" s="30" t="s">
        <v>55</v>
      </c>
      <c r="C22" s="14">
        <f>V23</f>
        <v>0</v>
      </c>
      <c r="D22" s="15" t="e" cm="1">
        <f t="array" ref="D22">IF(U39=(INDEX(Timetable!C1:C45,V30,0)),TRUE,FALSE)</f>
        <v>#N/A</v>
      </c>
      <c r="F22" s="50" t="s">
        <v>72</v>
      </c>
      <c r="G22" s="51"/>
      <c r="H22" s="51"/>
      <c r="I22" s="51"/>
      <c r="J22" s="51"/>
      <c r="K22" s="51"/>
      <c r="L22" s="51"/>
      <c r="M22" s="51"/>
      <c r="N22" s="51"/>
      <c r="O22" s="52"/>
      <c r="T22" s="21" t="s">
        <v>8</v>
      </c>
      <c r="U22" s="49" t="s">
        <v>9</v>
      </c>
      <c r="V22" s="49"/>
      <c r="W22" s="49"/>
      <c r="X22" s="49"/>
      <c r="Y22" s="49"/>
      <c r="Z22" s="49"/>
      <c r="AA22" s="49"/>
    </row>
    <row r="23" spans="1:27" x14ac:dyDescent="0.6">
      <c r="A23" s="1"/>
      <c r="B23" s="31"/>
      <c r="C23" s="16">
        <f>V24</f>
        <v>0</v>
      </c>
      <c r="D23" s="12" t="e" cm="1">
        <f t="array" ref="D23">IF(U40=(INDEX(Timetable!C1:C45,V31,0)),TRUE,FALSE)</f>
        <v>#N/A</v>
      </c>
      <c r="F23" s="44" t="s">
        <v>64</v>
      </c>
      <c r="G23" s="29"/>
      <c r="H23" s="29"/>
      <c r="I23" s="29"/>
      <c r="J23" s="29"/>
      <c r="K23" s="29"/>
      <c r="L23" s="29"/>
      <c r="M23" s="29"/>
      <c r="N23" s="29"/>
      <c r="O23" s="45"/>
      <c r="T23" s="20">
        <v>1</v>
      </c>
      <c r="U23" s="20">
        <f t="shared" ref="U23:AA27" si="1">C4</f>
        <v>0</v>
      </c>
      <c r="V23" s="20">
        <f t="shared" si="1"/>
        <v>0</v>
      </c>
      <c r="W23" s="20">
        <f t="shared" si="1"/>
        <v>0</v>
      </c>
      <c r="X23" s="20">
        <f t="shared" si="1"/>
        <v>0</v>
      </c>
      <c r="Y23" s="20">
        <f t="shared" si="1"/>
        <v>0</v>
      </c>
      <c r="Z23" s="20">
        <f t="shared" si="1"/>
        <v>0</v>
      </c>
      <c r="AA23" s="20">
        <f t="shared" si="1"/>
        <v>0</v>
      </c>
    </row>
    <row r="24" spans="1:27" x14ac:dyDescent="0.6">
      <c r="A24" s="1"/>
      <c r="B24" s="31"/>
      <c r="C24" s="16">
        <f>V25</f>
        <v>0</v>
      </c>
      <c r="D24" s="12" t="e" cm="1">
        <f t="array" ref="D24">IF(U41=(INDEX(Timetable!C1:C45,V32,0)),TRUE,FALSE)</f>
        <v>#N/A</v>
      </c>
      <c r="F24" s="44" t="s">
        <v>65</v>
      </c>
      <c r="G24" s="29"/>
      <c r="H24" s="29"/>
      <c r="I24" s="29"/>
      <c r="J24" s="29"/>
      <c r="K24" s="29"/>
      <c r="L24" s="29"/>
      <c r="M24" s="29"/>
      <c r="N24" s="29"/>
      <c r="O24" s="45"/>
      <c r="T24" s="20">
        <v>2</v>
      </c>
      <c r="U24" s="20">
        <f t="shared" si="1"/>
        <v>0</v>
      </c>
      <c r="V24" s="20">
        <f t="shared" si="1"/>
        <v>0</v>
      </c>
      <c r="W24" s="20">
        <f t="shared" si="1"/>
        <v>0</v>
      </c>
      <c r="X24" s="20">
        <f t="shared" si="1"/>
        <v>0</v>
      </c>
      <c r="Y24" s="20">
        <f t="shared" si="1"/>
        <v>0</v>
      </c>
      <c r="Z24" s="20">
        <f t="shared" si="1"/>
        <v>0</v>
      </c>
      <c r="AA24" s="20">
        <f t="shared" si="1"/>
        <v>0</v>
      </c>
    </row>
    <row r="25" spans="1:27" x14ac:dyDescent="0.6">
      <c r="A25" s="1"/>
      <c r="B25" s="31"/>
      <c r="C25" s="16">
        <f>V26</f>
        <v>0</v>
      </c>
      <c r="D25" s="12" t="e" cm="1">
        <f t="array" ref="D25">IF(U42=(INDEX(Timetable!C1:C45,V33,0)),TRUE,FALSE)</f>
        <v>#N/A</v>
      </c>
      <c r="F25" s="41" t="s">
        <v>73</v>
      </c>
      <c r="G25" s="42"/>
      <c r="H25" s="42"/>
      <c r="I25" s="42"/>
      <c r="J25" s="42"/>
      <c r="K25" s="42"/>
      <c r="L25" s="42"/>
      <c r="M25" s="42"/>
      <c r="N25" s="42"/>
      <c r="O25" s="43"/>
      <c r="T25" s="20">
        <v>3</v>
      </c>
      <c r="U25" s="20">
        <f t="shared" si="1"/>
        <v>0</v>
      </c>
      <c r="V25" s="20">
        <f t="shared" si="1"/>
        <v>0</v>
      </c>
      <c r="W25" s="20">
        <f t="shared" si="1"/>
        <v>0</v>
      </c>
      <c r="X25" s="20">
        <f t="shared" si="1"/>
        <v>0</v>
      </c>
      <c r="Y25" s="20">
        <f t="shared" si="1"/>
        <v>0</v>
      </c>
      <c r="Z25" s="20">
        <f t="shared" si="1"/>
        <v>0</v>
      </c>
      <c r="AA25" s="20">
        <f t="shared" si="1"/>
        <v>0</v>
      </c>
    </row>
    <row r="26" spans="1:27" x14ac:dyDescent="0.6">
      <c r="A26" s="1"/>
      <c r="B26" s="32"/>
      <c r="C26" s="17">
        <f>V27</f>
        <v>0</v>
      </c>
      <c r="D26" s="13" t="e" cm="1">
        <f t="array" ref="D26">IF(U43=(INDEX(Timetable!C1:C45,V34,0)),TRUE,FALSE)</f>
        <v>#N/A</v>
      </c>
      <c r="F26" s="56" t="s">
        <v>66</v>
      </c>
      <c r="G26" s="57"/>
      <c r="H26" s="57"/>
      <c r="I26" s="57"/>
      <c r="J26" s="57"/>
      <c r="K26" s="57"/>
      <c r="L26" s="57"/>
      <c r="M26" s="57"/>
      <c r="N26" s="57"/>
      <c r="O26" s="58"/>
      <c r="T26" s="20">
        <v>4</v>
      </c>
      <c r="U26" s="20">
        <f t="shared" si="1"/>
        <v>0</v>
      </c>
      <c r="V26" s="20">
        <f t="shared" si="1"/>
        <v>0</v>
      </c>
      <c r="W26" s="20">
        <f t="shared" si="1"/>
        <v>0</v>
      </c>
      <c r="X26" s="20">
        <f t="shared" si="1"/>
        <v>0</v>
      </c>
      <c r="Y26" s="20">
        <f t="shared" si="1"/>
        <v>0</v>
      </c>
      <c r="Z26" s="20">
        <f t="shared" si="1"/>
        <v>0</v>
      </c>
      <c r="AA26" s="20">
        <f t="shared" si="1"/>
        <v>0</v>
      </c>
    </row>
    <row r="27" spans="1:27" x14ac:dyDescent="0.6">
      <c r="A27" s="1"/>
      <c r="B27" s="31" t="s">
        <v>56</v>
      </c>
      <c r="C27" s="16">
        <f>Y23</f>
        <v>0</v>
      </c>
      <c r="D27" s="12" t="e" cm="1">
        <f t="array" ref="D27">IF(X39=(INDEX(Timetable!C1:C45,Y30,0)),TRUE,FALSE)</f>
        <v>#N/A</v>
      </c>
      <c r="F27" s="50" t="s">
        <v>68</v>
      </c>
      <c r="G27" s="51"/>
      <c r="H27" s="51"/>
      <c r="I27" s="51"/>
      <c r="J27" s="51"/>
      <c r="K27" s="51"/>
      <c r="L27" s="51"/>
      <c r="M27" s="51"/>
      <c r="N27" s="51"/>
      <c r="O27" s="52"/>
      <c r="T27" s="20">
        <v>5</v>
      </c>
      <c r="U27" s="20">
        <f t="shared" si="1"/>
        <v>0</v>
      </c>
      <c r="V27" s="20">
        <f t="shared" si="1"/>
        <v>0</v>
      </c>
      <c r="W27" s="20">
        <f t="shared" si="1"/>
        <v>0</v>
      </c>
      <c r="X27" s="20">
        <f t="shared" si="1"/>
        <v>0</v>
      </c>
      <c r="Y27" s="20">
        <f t="shared" si="1"/>
        <v>0</v>
      </c>
      <c r="Z27" s="20">
        <f t="shared" si="1"/>
        <v>0</v>
      </c>
      <c r="AA27" s="20">
        <f t="shared" si="1"/>
        <v>0</v>
      </c>
    </row>
    <row r="28" spans="1:27" ht="17.25" thickBot="1" x14ac:dyDescent="0.65">
      <c r="A28" s="1"/>
      <c r="B28" s="31"/>
      <c r="C28" s="16">
        <f>Y24</f>
        <v>0</v>
      </c>
      <c r="D28" s="12" t="e" cm="1">
        <f t="array" ref="D28">IF(X40=(INDEX(Timetable!C1:C45,Y31,0)),TRUE,FALSE)</f>
        <v>#N/A</v>
      </c>
      <c r="E28" s="1"/>
      <c r="F28" s="53" t="s">
        <v>69</v>
      </c>
      <c r="G28" s="54"/>
      <c r="H28" s="54"/>
      <c r="I28" s="54"/>
      <c r="J28" s="54"/>
      <c r="K28" s="54"/>
      <c r="L28" s="54"/>
      <c r="M28" s="54"/>
      <c r="N28" s="54"/>
      <c r="O28" s="55"/>
      <c r="T28" s="20"/>
      <c r="U28" s="20"/>
      <c r="V28" s="20"/>
      <c r="W28" s="20"/>
      <c r="X28" s="20"/>
      <c r="Y28" s="20"/>
      <c r="Z28" s="20"/>
      <c r="AA28" s="20"/>
    </row>
    <row r="29" spans="1:27" ht="17.25" thickTop="1" x14ac:dyDescent="0.6">
      <c r="A29" s="1"/>
      <c r="B29" s="31"/>
      <c r="C29" s="10">
        <f>Y25</f>
        <v>0</v>
      </c>
      <c r="D29" s="12" t="e" cm="1">
        <f t="array" ref="D29">IF(X41=(INDEX(Timetable!C1:C45,Y32,0)),TRUE,FALSE)</f>
        <v>#N/A</v>
      </c>
      <c r="E29" s="1"/>
      <c r="F29" s="1"/>
      <c r="G29" s="1"/>
      <c r="H29" s="1"/>
      <c r="I29" s="1"/>
      <c r="T29" s="20" t="s">
        <v>10</v>
      </c>
      <c r="U29" s="49" t="s">
        <v>11</v>
      </c>
      <c r="V29" s="49"/>
      <c r="W29" s="49"/>
      <c r="X29" s="49"/>
      <c r="Y29" s="49"/>
      <c r="Z29" s="49"/>
      <c r="AA29" s="49"/>
    </row>
    <row r="30" spans="1:27" x14ac:dyDescent="0.6">
      <c r="A30" s="1"/>
      <c r="B30" s="31"/>
      <c r="C30" s="10">
        <f>Y26</f>
        <v>0</v>
      </c>
      <c r="D30" s="12" t="e" cm="1">
        <f t="array" ref="D30">IF(X42=(INDEX(Timetable!C1:C45,Y33,0)),TRUE,FALSE)</f>
        <v>#N/A</v>
      </c>
      <c r="E30" s="1"/>
      <c r="F30" s="1"/>
      <c r="T30" s="20">
        <v>1</v>
      </c>
      <c r="U30" s="20" t="e">
        <f>MATCH(U23,Timetable!B1:B42,0)</f>
        <v>#N/A</v>
      </c>
      <c r="V30" s="20" t="e">
        <f>MATCH(V23,Timetable!B1:B42,0)</f>
        <v>#N/A</v>
      </c>
      <c r="W30" s="20" t="e">
        <f>MATCH(W23,Timetable!B1:B42,0)</f>
        <v>#N/A</v>
      </c>
      <c r="X30" s="20" t="e">
        <f>MATCH(X23,Timetable!B1:B42,0)</f>
        <v>#N/A</v>
      </c>
      <c r="Y30" s="20" t="e">
        <f>MATCH(Y23,Timetable!B1:B42,0)</f>
        <v>#N/A</v>
      </c>
      <c r="Z30" s="20" t="e">
        <f>MATCH(Z23,Timetable!B1:B42,0)</f>
        <v>#N/A</v>
      </c>
      <c r="AA30" s="20" t="e">
        <f>MATCH(AA23,Timetable!B1:B42,0)</f>
        <v>#N/A</v>
      </c>
    </row>
    <row r="31" spans="1:27" x14ac:dyDescent="0.6">
      <c r="B31" s="31"/>
      <c r="C31" s="10">
        <f>Y27</f>
        <v>0</v>
      </c>
      <c r="D31" s="12" t="e" cm="1">
        <f t="array" ref="D31">IF(X43=(INDEX(Timetable!C1:C45,Y34,0)),TRUE,FALSE)</f>
        <v>#N/A</v>
      </c>
      <c r="T31" s="20">
        <v>2</v>
      </c>
      <c r="U31" s="20" t="e">
        <f>MATCH(U24,Timetable!B1:B42,0)</f>
        <v>#N/A</v>
      </c>
      <c r="V31" s="20" t="e">
        <f>MATCH(V24,Timetable!B1:B42,0)</f>
        <v>#N/A</v>
      </c>
      <c r="W31" s="20" t="e">
        <f>MATCH(W24,Timetable!B2:B41,0)</f>
        <v>#N/A</v>
      </c>
      <c r="X31" s="20" t="e">
        <f>MATCH(X24,Timetable!B1:B42,0)</f>
        <v>#N/A</v>
      </c>
      <c r="Y31" s="20" t="e">
        <f>MATCH(Y24,Timetable!B1:B42,0)</f>
        <v>#N/A</v>
      </c>
      <c r="Z31" s="20" t="e">
        <f>MATCH(Z24,Timetable!B1:B42,0)</f>
        <v>#N/A</v>
      </c>
      <c r="AA31" s="20" t="e">
        <f>MATCH(AA24,Timetable!B1:B42,0)</f>
        <v>#N/A</v>
      </c>
    </row>
    <row r="32" spans="1:27" x14ac:dyDescent="0.6">
      <c r="B32" s="30" t="s">
        <v>58</v>
      </c>
      <c r="C32" s="14">
        <f>Z23</f>
        <v>0</v>
      </c>
      <c r="D32" s="15" t="e" cm="1">
        <f t="array" ref="D32">IF(Y39=(INDEX(Timetable!C1:C45,Z30,0)),TRUE,FALSE)</f>
        <v>#N/A</v>
      </c>
      <c r="T32" s="20">
        <v>3</v>
      </c>
      <c r="U32" s="20" t="e">
        <f>MATCH(U25,Timetable!B1:B42,0)</f>
        <v>#N/A</v>
      </c>
      <c r="V32" s="20" t="e">
        <f>MATCH(V25,Timetable!B1:B42,0)</f>
        <v>#N/A</v>
      </c>
      <c r="W32" s="20" t="e">
        <f>MATCH(W25,Timetable!B1:B42,0)</f>
        <v>#N/A</v>
      </c>
      <c r="X32" s="20" t="e">
        <f>MATCH(X25,Timetable!B1:B42,0)</f>
        <v>#N/A</v>
      </c>
      <c r="Y32" s="20" t="e">
        <f>MATCH(Y25,Timetable!B1:B42,0)</f>
        <v>#N/A</v>
      </c>
      <c r="Z32" s="20" t="e">
        <f>MATCH(Z25,Timetable!B1:B42,0)</f>
        <v>#N/A</v>
      </c>
      <c r="AA32" s="20" t="e">
        <f>MATCH(AA25,Timetable!B1:B42,0)</f>
        <v>#N/A</v>
      </c>
    </row>
    <row r="33" spans="2:27" x14ac:dyDescent="0.6">
      <c r="B33" s="31"/>
      <c r="C33" s="16">
        <f>Z24</f>
        <v>0</v>
      </c>
      <c r="D33" s="12" t="e" cm="1">
        <f t="array" ref="D33">IF(Y40=(INDEX(Timetable!C1:C45,Z31,0)),TRUE,FALSE)</f>
        <v>#N/A</v>
      </c>
      <c r="T33" s="20">
        <v>4</v>
      </c>
      <c r="U33" s="20" t="e">
        <f>MATCH(U26,Timetable!B1:B42,0)</f>
        <v>#N/A</v>
      </c>
      <c r="V33" s="20" t="e">
        <f>MATCH(V26,Timetable!B1:B42,0)</f>
        <v>#N/A</v>
      </c>
      <c r="W33" s="20" t="e">
        <f>MATCH(W26,Timetable!B1:B42,0)</f>
        <v>#N/A</v>
      </c>
      <c r="X33" s="20" t="e">
        <f>MATCH(X26,Timetable!B1:B42,0)</f>
        <v>#N/A</v>
      </c>
      <c r="Y33" s="20" t="e">
        <f>MATCH(Y26,Timetable!B1:B42,0)</f>
        <v>#N/A</v>
      </c>
      <c r="Z33" s="20" t="e">
        <f>MATCH(Z26,Timetable!B1:B42,0)</f>
        <v>#N/A</v>
      </c>
      <c r="AA33" s="20" t="e">
        <f>MATCH(AA26,Timetable!B1:B42,0)</f>
        <v>#N/A</v>
      </c>
    </row>
    <row r="34" spans="2:27" x14ac:dyDescent="0.6">
      <c r="B34" s="31"/>
      <c r="C34" s="16">
        <f>Z25</f>
        <v>0</v>
      </c>
      <c r="D34" s="12" t="e" cm="1">
        <f t="array" ref="D34">IF(Y41=(INDEX(Timetable!C1:C45,Z32,0)),TRUE,FALSE)</f>
        <v>#N/A</v>
      </c>
      <c r="T34" s="20">
        <v>5</v>
      </c>
      <c r="U34" s="20" t="e">
        <f>MATCH(U27,Timetable!B5:B44,0)</f>
        <v>#N/A</v>
      </c>
      <c r="V34" s="20" t="e">
        <f>MATCH(V27,Timetable!B1:B42,0)</f>
        <v>#N/A</v>
      </c>
      <c r="W34" s="20" t="e">
        <f>MATCH(W27,Timetable!B1:B42,0)</f>
        <v>#N/A</v>
      </c>
      <c r="X34" s="20" t="e">
        <f>MATCH(X27,Timetable!B1:B42,0)</f>
        <v>#N/A</v>
      </c>
      <c r="Y34" s="20" t="e">
        <f>MATCH(Y27,Timetable!B1:B42,0)</f>
        <v>#N/A</v>
      </c>
      <c r="Z34" s="20" t="e">
        <f>MATCH(Z27,Timetable!B1:B42,0)</f>
        <v>#N/A</v>
      </c>
      <c r="AA34" s="20" t="e">
        <f>MATCH(AA27,Timetable!B1:B42,0)</f>
        <v>#N/A</v>
      </c>
    </row>
    <row r="35" spans="2:27" x14ac:dyDescent="0.6">
      <c r="B35" s="31"/>
      <c r="C35" s="16">
        <f>Z26</f>
        <v>0</v>
      </c>
      <c r="D35" s="12" t="e" cm="1">
        <f t="array" ref="D35">IF(Y42=(INDEX(Timetable!C1:C45,Z33,0)),TRUE,FALSE)</f>
        <v>#N/A</v>
      </c>
      <c r="T35" s="21"/>
      <c r="U35" s="21"/>
      <c r="V35" s="21"/>
      <c r="W35" s="21"/>
      <c r="X35" s="21"/>
      <c r="Y35" s="21"/>
      <c r="Z35" s="21"/>
      <c r="AA35" s="21"/>
    </row>
    <row r="36" spans="2:27" x14ac:dyDescent="0.6">
      <c r="B36" s="32"/>
      <c r="C36" s="17">
        <f>Z27</f>
        <v>0</v>
      </c>
      <c r="D36" s="13" t="e" cm="1">
        <f t="array" ref="D36">IF(Y43=(INDEX(Timetable!C1:C45,Z34,0)),TRUE,FALSE)</f>
        <v>#N/A</v>
      </c>
      <c r="T36" s="21"/>
      <c r="U36" s="21"/>
      <c r="V36" s="21"/>
      <c r="W36" s="21"/>
      <c r="X36" s="21"/>
      <c r="Y36" s="21"/>
      <c r="Z36" s="21"/>
      <c r="AA36" s="21"/>
    </row>
    <row r="37" spans="2:27" x14ac:dyDescent="0.6">
      <c r="B37" s="31" t="s">
        <v>59</v>
      </c>
      <c r="C37" s="16">
        <f>AA23</f>
        <v>0</v>
      </c>
      <c r="D37" s="12" t="e" cm="1">
        <f t="array" ref="D37">IF(AA39=(INDEX(Timetable!C1:C45,AA30,0)),TRUE,FALSE)</f>
        <v>#N/A</v>
      </c>
      <c r="T37" s="21"/>
      <c r="U37" s="21"/>
      <c r="V37" s="21"/>
      <c r="W37" s="21"/>
      <c r="X37" s="21"/>
      <c r="Y37" s="21"/>
      <c r="Z37" s="21"/>
      <c r="AA37" s="21"/>
    </row>
    <row r="38" spans="2:27" x14ac:dyDescent="0.6">
      <c r="B38" s="31"/>
      <c r="C38" s="10">
        <f>AA24</f>
        <v>0</v>
      </c>
      <c r="D38" s="12" t="e" cm="1">
        <f t="array" ref="D38">IF(AA40=(INDEX(Timetable!C1:C45,AA31,0)),TRUE,FALSE)</f>
        <v>#N/A</v>
      </c>
      <c r="T38" s="49" t="s">
        <v>50</v>
      </c>
      <c r="U38" s="49"/>
      <c r="V38" s="49"/>
      <c r="W38" s="49"/>
      <c r="X38" s="49"/>
      <c r="Y38" s="21"/>
      <c r="Z38" s="21"/>
      <c r="AA38" s="21"/>
    </row>
    <row r="39" spans="2:27" x14ac:dyDescent="0.6">
      <c r="B39" s="31"/>
      <c r="C39" s="10">
        <f>AA25</f>
        <v>0</v>
      </c>
      <c r="D39" s="12" t="e" cm="1">
        <f t="array" ref="D39">IF(AA41=(INDEX(Timetable!C1:C45,AA32,0)),TRUE,FALSE)</f>
        <v>#N/A</v>
      </c>
      <c r="T39" s="20">
        <f>VALUE(T23)</f>
        <v>1</v>
      </c>
      <c r="U39" s="20">
        <f>VALUE(T23)</f>
        <v>1</v>
      </c>
      <c r="V39" s="20">
        <f>VALUE(T23)</f>
        <v>1</v>
      </c>
      <c r="W39" s="20">
        <f>VALUE(T23)</f>
        <v>1</v>
      </c>
      <c r="X39" s="20">
        <f>VALUE(T23)</f>
        <v>1</v>
      </c>
      <c r="Y39" s="20">
        <f>VALUE(T23)</f>
        <v>1</v>
      </c>
      <c r="Z39" s="20">
        <f>VALUE(T23)</f>
        <v>1</v>
      </c>
      <c r="AA39" s="20">
        <f>VALUE(T23)</f>
        <v>1</v>
      </c>
    </row>
    <row r="40" spans="2:27" x14ac:dyDescent="0.6">
      <c r="B40" s="31"/>
      <c r="C40" s="10">
        <f>AA26</f>
        <v>0</v>
      </c>
      <c r="D40" s="12" t="e" cm="1">
        <f t="array" ref="D40">IF(AA42=(INDEX(Timetable!C1:C45,AA33,0)),TRUE,FALSE)</f>
        <v>#N/A</v>
      </c>
      <c r="T40" s="20">
        <f>VALUE(T24)</f>
        <v>2</v>
      </c>
      <c r="U40" s="20">
        <f>VALUE(T24)</f>
        <v>2</v>
      </c>
      <c r="V40" s="20">
        <f>VALUE(T24)</f>
        <v>2</v>
      </c>
      <c r="W40" s="20">
        <f>VALUE(T24)</f>
        <v>2</v>
      </c>
      <c r="X40" s="20">
        <f>VALUE(T24)</f>
        <v>2</v>
      </c>
      <c r="Y40" s="20">
        <f>VALUE(T24)</f>
        <v>2</v>
      </c>
      <c r="Z40" s="20">
        <f>VALUE(T24)</f>
        <v>2</v>
      </c>
      <c r="AA40" s="20">
        <f>VALUE(T24)</f>
        <v>2</v>
      </c>
    </row>
    <row r="41" spans="2:27" ht="17.25" thickBot="1" x14ac:dyDescent="0.65">
      <c r="B41" s="33"/>
      <c r="C41" s="18">
        <f>AA27</f>
        <v>0</v>
      </c>
      <c r="D41" s="19" t="e" cm="1">
        <f t="array" ref="D41">IF(AA43=(INDEX(Timetable!C1:C45,AA34,0)),TRUE,FALSE)</f>
        <v>#N/A</v>
      </c>
      <c r="T41" s="20">
        <f>VALUE(T25)</f>
        <v>3</v>
      </c>
      <c r="U41" s="20">
        <f>VALUE(T25)</f>
        <v>3</v>
      </c>
      <c r="V41" s="20">
        <f>VALUE(T25)</f>
        <v>3</v>
      </c>
      <c r="W41" s="20">
        <f>VALUE(T25)</f>
        <v>3</v>
      </c>
      <c r="X41" s="20">
        <f>VALUE(T25)</f>
        <v>3</v>
      </c>
      <c r="Y41" s="20">
        <f>VALUE(T25)</f>
        <v>3</v>
      </c>
      <c r="Z41" s="20">
        <f>VALUE(T25)</f>
        <v>3</v>
      </c>
      <c r="AA41" s="20">
        <f t="shared" ref="AA41:AA43" si="2">VALUE(T25)</f>
        <v>3</v>
      </c>
    </row>
    <row r="42" spans="2:27" ht="17.25" thickTop="1" x14ac:dyDescent="0.6">
      <c r="T42" s="20">
        <f>VALUE(T26)</f>
        <v>4</v>
      </c>
      <c r="U42" s="20">
        <f>VALUE(T26)</f>
        <v>4</v>
      </c>
      <c r="V42" s="20">
        <f>VALUE(T26)</f>
        <v>4</v>
      </c>
      <c r="W42" s="20">
        <f>VALUE(T26)</f>
        <v>4</v>
      </c>
      <c r="X42" s="20">
        <f>VALUE(T26)</f>
        <v>4</v>
      </c>
      <c r="Y42" s="20">
        <f>VALUE(T26)</f>
        <v>4</v>
      </c>
      <c r="Z42" s="20">
        <f>VALUE(T26)</f>
        <v>4</v>
      </c>
      <c r="AA42" s="20">
        <f t="shared" si="2"/>
        <v>4</v>
      </c>
    </row>
    <row r="43" spans="2:27" x14ac:dyDescent="0.6">
      <c r="T43" s="20">
        <f>VALUE(T27)</f>
        <v>5</v>
      </c>
      <c r="U43" s="20">
        <f>VALUE(T27)</f>
        <v>5</v>
      </c>
      <c r="V43" s="20">
        <f>VALUE(T27)</f>
        <v>5</v>
      </c>
      <c r="W43" s="20">
        <f>VALUE(T27)</f>
        <v>5</v>
      </c>
      <c r="X43" s="20">
        <f>VALUE(T27)</f>
        <v>5</v>
      </c>
      <c r="Y43" s="20">
        <f>VALUE(T27)</f>
        <v>5</v>
      </c>
      <c r="Z43" s="20">
        <f>VALUE(T27)</f>
        <v>5</v>
      </c>
      <c r="AA43" s="20">
        <f t="shared" si="2"/>
        <v>5</v>
      </c>
    </row>
  </sheetData>
  <mergeCells count="23">
    <mergeCell ref="T38:X38"/>
    <mergeCell ref="U22:AA22"/>
    <mergeCell ref="U29:AA29"/>
    <mergeCell ref="F23:O23"/>
    <mergeCell ref="F22:O22"/>
    <mergeCell ref="F28:O28"/>
    <mergeCell ref="F27:O27"/>
    <mergeCell ref="F26:O26"/>
    <mergeCell ref="F25:O25"/>
    <mergeCell ref="F24:O24"/>
    <mergeCell ref="F4:F8"/>
    <mergeCell ref="E4:E8"/>
    <mergeCell ref="M5:N5"/>
    <mergeCell ref="B32:B36"/>
    <mergeCell ref="B37:B41"/>
    <mergeCell ref="B16:D16"/>
    <mergeCell ref="B17:B21"/>
    <mergeCell ref="B22:B26"/>
    <mergeCell ref="F18:O18"/>
    <mergeCell ref="B27:B31"/>
    <mergeCell ref="F21:O21"/>
    <mergeCell ref="F20:O20"/>
    <mergeCell ref="F19:O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F7A1-0520-410F-8977-044479B5B0C8}">
  <dimension ref="B1:C42"/>
  <sheetViews>
    <sheetView topLeftCell="A22" workbookViewId="0">
      <selection activeCell="B33" sqref="B33"/>
    </sheetView>
  </sheetViews>
  <sheetFormatPr defaultRowHeight="16.899999999999999" x14ac:dyDescent="0.6"/>
  <sheetData>
    <row r="1" spans="2:3" x14ac:dyDescent="0.6">
      <c r="B1" t="s">
        <v>12</v>
      </c>
      <c r="C1">
        <v>1</v>
      </c>
    </row>
    <row r="2" spans="2:3" x14ac:dyDescent="0.6">
      <c r="B2" t="s">
        <v>13</v>
      </c>
      <c r="C2">
        <v>1</v>
      </c>
    </row>
    <row r="3" spans="2:3" x14ac:dyDescent="0.6">
      <c r="B3" t="s">
        <v>14</v>
      </c>
      <c r="C3">
        <v>1</v>
      </c>
    </row>
    <row r="4" spans="2:3" x14ac:dyDescent="0.6">
      <c r="B4" t="s">
        <v>15</v>
      </c>
      <c r="C4">
        <v>1</v>
      </c>
    </row>
    <row r="5" spans="2:3" x14ac:dyDescent="0.6">
      <c r="B5" t="s">
        <v>16</v>
      </c>
      <c r="C5">
        <v>1</v>
      </c>
    </row>
    <row r="6" spans="2:3" x14ac:dyDescent="0.6">
      <c r="B6" t="s">
        <v>17</v>
      </c>
      <c r="C6">
        <v>1</v>
      </c>
    </row>
    <row r="7" spans="2:3" x14ac:dyDescent="0.6">
      <c r="B7" t="s">
        <v>18</v>
      </c>
      <c r="C7">
        <v>1</v>
      </c>
    </row>
    <row r="8" spans="2:3" x14ac:dyDescent="0.6">
      <c r="B8" t="s">
        <v>19</v>
      </c>
      <c r="C8">
        <v>2</v>
      </c>
    </row>
    <row r="9" spans="2:3" x14ac:dyDescent="0.6">
      <c r="B9" t="s">
        <v>20</v>
      </c>
      <c r="C9">
        <v>2</v>
      </c>
    </row>
    <row r="10" spans="2:3" x14ac:dyDescent="0.6">
      <c r="B10" t="s">
        <v>21</v>
      </c>
      <c r="C10">
        <v>2</v>
      </c>
    </row>
    <row r="11" spans="2:3" x14ac:dyDescent="0.6">
      <c r="B11" t="s">
        <v>22</v>
      </c>
      <c r="C11">
        <v>2</v>
      </c>
    </row>
    <row r="12" spans="2:3" x14ac:dyDescent="0.6">
      <c r="B12" t="s">
        <v>23</v>
      </c>
      <c r="C12">
        <v>2</v>
      </c>
    </row>
    <row r="13" spans="2:3" x14ac:dyDescent="0.6">
      <c r="B13" t="s">
        <v>24</v>
      </c>
      <c r="C13">
        <v>2</v>
      </c>
    </row>
    <row r="14" spans="2:3" x14ac:dyDescent="0.6">
      <c r="B14" t="s">
        <v>25</v>
      </c>
      <c r="C14">
        <v>2</v>
      </c>
    </row>
    <row r="15" spans="2:3" x14ac:dyDescent="0.6">
      <c r="B15" t="s">
        <v>26</v>
      </c>
      <c r="C15">
        <v>2</v>
      </c>
    </row>
    <row r="16" spans="2:3" x14ac:dyDescent="0.6">
      <c r="B16" t="s">
        <v>27</v>
      </c>
      <c r="C16">
        <v>2</v>
      </c>
    </row>
    <row r="17" spans="2:3" x14ac:dyDescent="0.6">
      <c r="B17" t="s">
        <v>28</v>
      </c>
      <c r="C17">
        <v>3</v>
      </c>
    </row>
    <row r="18" spans="2:3" x14ac:dyDescent="0.6">
      <c r="B18" t="s">
        <v>29</v>
      </c>
      <c r="C18">
        <v>3</v>
      </c>
    </row>
    <row r="19" spans="2:3" x14ac:dyDescent="0.6">
      <c r="B19" t="s">
        <v>30</v>
      </c>
      <c r="C19">
        <v>3</v>
      </c>
    </row>
    <row r="20" spans="2:3" x14ac:dyDescent="0.6">
      <c r="B20" t="s">
        <v>31</v>
      </c>
      <c r="C20">
        <v>3</v>
      </c>
    </row>
    <row r="21" spans="2:3" x14ac:dyDescent="0.6">
      <c r="B21" t="s">
        <v>32</v>
      </c>
      <c r="C21">
        <v>3</v>
      </c>
    </row>
    <row r="22" spans="2:3" x14ac:dyDescent="0.6">
      <c r="B22" t="s">
        <v>33</v>
      </c>
      <c r="C22">
        <v>3</v>
      </c>
    </row>
    <row r="23" spans="2:3" x14ac:dyDescent="0.6">
      <c r="B23" t="s">
        <v>34</v>
      </c>
      <c r="C23">
        <v>3</v>
      </c>
    </row>
    <row r="24" spans="2:3" x14ac:dyDescent="0.6">
      <c r="B24" t="s">
        <v>35</v>
      </c>
      <c r="C24">
        <v>3</v>
      </c>
    </row>
    <row r="25" spans="2:3" x14ac:dyDescent="0.6">
      <c r="B25" t="s">
        <v>36</v>
      </c>
      <c r="C25">
        <v>3</v>
      </c>
    </row>
    <row r="26" spans="2:3" x14ac:dyDescent="0.6">
      <c r="B26" t="s">
        <v>37</v>
      </c>
      <c r="C26">
        <v>3</v>
      </c>
    </row>
    <row r="27" spans="2:3" x14ac:dyDescent="0.6">
      <c r="B27" t="s">
        <v>38</v>
      </c>
      <c r="C27">
        <v>4</v>
      </c>
    </row>
    <row r="28" spans="2:3" x14ac:dyDescent="0.6">
      <c r="B28" t="s">
        <v>39</v>
      </c>
      <c r="C28">
        <v>4</v>
      </c>
    </row>
    <row r="29" spans="2:3" x14ac:dyDescent="0.6">
      <c r="B29" t="s">
        <v>40</v>
      </c>
      <c r="C29">
        <v>4</v>
      </c>
    </row>
    <row r="30" spans="2:3" x14ac:dyDescent="0.6">
      <c r="B30" t="s">
        <v>41</v>
      </c>
      <c r="C30">
        <v>4</v>
      </c>
    </row>
    <row r="31" spans="2:3" x14ac:dyDescent="0.6">
      <c r="B31" t="s">
        <v>42</v>
      </c>
      <c r="C31">
        <v>4</v>
      </c>
    </row>
    <row r="32" spans="2:3" x14ac:dyDescent="0.6">
      <c r="B32" t="s">
        <v>43</v>
      </c>
      <c r="C32">
        <v>4</v>
      </c>
    </row>
    <row r="33" spans="2:3" x14ac:dyDescent="0.6">
      <c r="B33" t="s">
        <v>44</v>
      </c>
      <c r="C33">
        <v>4</v>
      </c>
    </row>
    <row r="34" spans="2:3" x14ac:dyDescent="0.6">
      <c r="B34" t="s">
        <v>45</v>
      </c>
      <c r="C34">
        <v>4</v>
      </c>
    </row>
    <row r="35" spans="2:3" x14ac:dyDescent="0.6">
      <c r="B35" t="s">
        <v>51</v>
      </c>
      <c r="C35">
        <v>5</v>
      </c>
    </row>
    <row r="36" spans="2:3" x14ac:dyDescent="0.6">
      <c r="B36" t="s">
        <v>52</v>
      </c>
      <c r="C36">
        <v>5</v>
      </c>
    </row>
    <row r="37" spans="2:3" x14ac:dyDescent="0.6">
      <c r="B37" t="s">
        <v>46</v>
      </c>
      <c r="C37">
        <v>5</v>
      </c>
    </row>
    <row r="38" spans="2:3" x14ac:dyDescent="0.6">
      <c r="B38" t="s">
        <v>47</v>
      </c>
      <c r="C38">
        <v>5</v>
      </c>
    </row>
    <row r="39" spans="2:3" x14ac:dyDescent="0.6">
      <c r="B39" t="s">
        <v>48</v>
      </c>
      <c r="C39">
        <v>5</v>
      </c>
    </row>
    <row r="40" spans="2:3" x14ac:dyDescent="0.6">
      <c r="B40" t="s">
        <v>49</v>
      </c>
      <c r="C40">
        <v>5</v>
      </c>
    </row>
    <row r="41" spans="2:3" x14ac:dyDescent="0.6">
      <c r="B41" t="s">
        <v>54</v>
      </c>
      <c r="C41">
        <v>3</v>
      </c>
    </row>
    <row r="42" spans="2:3" x14ac:dyDescent="0.6">
      <c r="B42" t="s">
        <v>53</v>
      </c>
      <c r="C42">
        <v>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964105-FAEC-4B5E-BD82-9B5A52E1A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23-24Winter</vt:lpstr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Lee</dc:creator>
  <cp:lastModifiedBy>Juho Lee</cp:lastModifiedBy>
  <dcterms:created xsi:type="dcterms:W3CDTF">2023-12-04T01:00:39Z</dcterms:created>
  <dcterms:modified xsi:type="dcterms:W3CDTF">2024-01-13T20:39:08Z</dcterms:modified>
</cp:coreProperties>
</file>