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js\carsmgr\docs\"/>
    </mc:Choice>
  </mc:AlternateContent>
  <bookViews>
    <workbookView xWindow="0" yWindow="0" windowWidth="19560" windowHeight="9630"/>
  </bookViews>
  <sheets>
    <sheet name="Sheet3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5" i="3" l="1"/>
  <c r="L54" i="3"/>
  <c r="J54" i="3"/>
  <c r="K54" i="3" s="1"/>
  <c r="M54" i="3" s="1"/>
  <c r="L53" i="3"/>
  <c r="J53" i="3"/>
  <c r="K53" i="3" s="1"/>
  <c r="M53" i="3" s="1"/>
  <c r="L52" i="3"/>
  <c r="M52" i="3" s="1"/>
  <c r="J52" i="3"/>
  <c r="L51" i="3"/>
  <c r="K51" i="3"/>
  <c r="J51" i="3"/>
  <c r="M50" i="3"/>
  <c r="L50" i="3"/>
  <c r="J50" i="3"/>
  <c r="L49" i="3"/>
  <c r="M49" i="3" s="1"/>
  <c r="J49" i="3"/>
  <c r="M48" i="3"/>
  <c r="L48" i="3"/>
  <c r="J48" i="3"/>
  <c r="L46" i="3"/>
  <c r="J46" i="3"/>
  <c r="K46" i="3" s="1"/>
  <c r="M46" i="3" s="1"/>
  <c r="M45" i="3"/>
  <c r="L45" i="3"/>
  <c r="K45" i="3"/>
  <c r="J45" i="3"/>
  <c r="L44" i="3"/>
  <c r="J44" i="3"/>
  <c r="K44" i="3" s="1"/>
  <c r="M44" i="3" s="1"/>
  <c r="M43" i="3"/>
  <c r="L43" i="3"/>
  <c r="J43" i="3"/>
  <c r="L41" i="3"/>
  <c r="J41" i="3"/>
  <c r="K41" i="3" s="1"/>
  <c r="L40" i="3"/>
  <c r="M40" i="3" s="1"/>
  <c r="J40" i="3"/>
  <c r="M39" i="3"/>
  <c r="L39" i="3"/>
  <c r="J39" i="3"/>
  <c r="L38" i="3"/>
  <c r="M38" i="3" s="1"/>
  <c r="J38" i="3"/>
  <c r="M37" i="3"/>
  <c r="L37" i="3"/>
  <c r="J37" i="3"/>
  <c r="L36" i="3"/>
  <c r="M36" i="3" s="1"/>
  <c r="J36" i="3"/>
  <c r="L35" i="3"/>
  <c r="M35" i="3" s="1"/>
  <c r="J35" i="3"/>
  <c r="L34" i="3"/>
  <c r="M34" i="3" s="1"/>
  <c r="J34" i="3"/>
  <c r="M33" i="3"/>
  <c r="L33" i="3"/>
  <c r="J33" i="3"/>
  <c r="L32" i="3"/>
  <c r="M32" i="3" s="1"/>
  <c r="J32" i="3"/>
  <c r="M31" i="3"/>
  <c r="L31" i="3"/>
  <c r="J31" i="3"/>
  <c r="L30" i="3"/>
  <c r="M30" i="3" s="1"/>
  <c r="J30" i="3"/>
  <c r="M29" i="3"/>
  <c r="L29" i="3"/>
  <c r="J29" i="3"/>
  <c r="L28" i="3"/>
  <c r="M28" i="3" s="1"/>
  <c r="J28" i="3"/>
  <c r="L27" i="3"/>
  <c r="M27" i="3" s="1"/>
  <c r="J27" i="3"/>
  <c r="L26" i="3"/>
  <c r="M26" i="3" s="1"/>
  <c r="J26" i="3"/>
  <c r="M25" i="3"/>
  <c r="L25" i="3"/>
  <c r="J25" i="3"/>
  <c r="L24" i="3"/>
  <c r="M24" i="3" s="1"/>
  <c r="J24" i="3"/>
  <c r="M23" i="3"/>
  <c r="L23" i="3"/>
  <c r="J23" i="3"/>
  <c r="L22" i="3"/>
  <c r="M22" i="3" s="1"/>
  <c r="J22" i="3"/>
  <c r="M21" i="3"/>
  <c r="L21" i="3"/>
  <c r="J21" i="3"/>
  <c r="L20" i="3"/>
  <c r="M20" i="3" s="1"/>
  <c r="J20" i="3"/>
  <c r="L19" i="3"/>
  <c r="M19" i="3" s="1"/>
  <c r="J19" i="3"/>
  <c r="L18" i="3"/>
  <c r="M18" i="3" s="1"/>
  <c r="J18" i="3"/>
  <c r="M17" i="3"/>
  <c r="L17" i="3"/>
  <c r="J17" i="3"/>
  <c r="L16" i="3"/>
  <c r="M16" i="3" s="1"/>
  <c r="J16" i="3"/>
  <c r="M15" i="3"/>
  <c r="L15" i="3"/>
  <c r="J15" i="3"/>
  <c r="L14" i="3"/>
  <c r="M14" i="3" s="1"/>
  <c r="J14" i="3"/>
  <c r="M13" i="3"/>
  <c r="L13" i="3"/>
  <c r="J13" i="3"/>
  <c r="L12" i="3"/>
  <c r="M12" i="3" s="1"/>
  <c r="J12" i="3"/>
  <c r="L11" i="3"/>
  <c r="M11" i="3" s="1"/>
  <c r="J11" i="3"/>
  <c r="L10" i="3"/>
  <c r="M10" i="3" s="1"/>
  <c r="J10" i="3"/>
  <c r="M9" i="3"/>
  <c r="L9" i="3"/>
  <c r="J9" i="3"/>
  <c r="L8" i="3"/>
  <c r="M8" i="3" s="1"/>
  <c r="J8" i="3"/>
  <c r="M7" i="3"/>
  <c r="L7" i="3"/>
  <c r="J7" i="3"/>
  <c r="L6" i="3"/>
  <c r="M6" i="3" s="1"/>
  <c r="J6" i="3"/>
  <c r="M5" i="3"/>
  <c r="L5" i="3"/>
  <c r="J5" i="3"/>
  <c r="L55" i="3" s="1"/>
  <c r="R4" i="3"/>
  <c r="M41" i="3" l="1"/>
  <c r="P4" i="3"/>
  <c r="P47" i="3"/>
  <c r="M51" i="3"/>
</calcChain>
</file>

<file path=xl/comments1.xml><?xml version="1.0" encoding="utf-8"?>
<comments xmlns="http://schemas.openxmlformats.org/spreadsheetml/2006/main">
  <authors>
    <author>VS9 X64Bit</author>
  </authors>
  <commentList>
    <comment ref="L56" authorId="0" shapeId="0">
      <text>
        <r>
          <rPr>
            <b/>
            <sz val="9"/>
            <color indexed="81"/>
            <rFont val="Tahoma"/>
            <family val="2"/>
          </rPr>
          <t>VS9 X64Bit:</t>
        </r>
        <r>
          <rPr>
            <sz val="9"/>
            <color indexed="81"/>
            <rFont val="Tahoma"/>
            <family val="2"/>
          </rPr>
          <t xml:space="preserve">
Nb 46 chó VT</t>
        </r>
      </text>
    </comment>
  </commentList>
</comments>
</file>

<file path=xl/sharedStrings.xml><?xml version="1.0" encoding="utf-8"?>
<sst xmlns="http://schemas.openxmlformats.org/spreadsheetml/2006/main" count="212" uniqueCount="130">
  <si>
    <t>NGÀY</t>
  </si>
  <si>
    <t>PHƯƠNG
 TIỆN</t>
  </si>
  <si>
    <t>NỘI DUNG SC</t>
  </si>
  <si>
    <t>NHÂN
VIÊN SC</t>
  </si>
  <si>
    <t>THỜI GIAN THỰC HIỆN</t>
  </si>
  <si>
    <t>HSKT(GiỜ)</t>
  </si>
  <si>
    <t>NC THỰC TẾ</t>
  </si>
  <si>
    <t>HỆ SỐ</t>
  </si>
  <si>
    <t>TG THỰC TẾ</t>
  </si>
  <si>
    <t>TG CHỜ VẬT TƯ</t>
  </si>
  <si>
    <t>NGUYÊN NHÂN  - BIỆN PHÁP KHẮC PHỤC VỀ SAU</t>
  </si>
  <si>
    <t>BIỆN PHÁP XỬ LÝ</t>
  </si>
  <si>
    <t>SỐ Km</t>
  </si>
  <si>
    <t>GHI CHÚ</t>
  </si>
  <si>
    <t>NV1</t>
  </si>
  <si>
    <t>NV2</t>
  </si>
  <si>
    <t>NV3</t>
  </si>
  <si>
    <t>NV4</t>
  </si>
  <si>
    <t>BẮT ĐẦU</t>
  </si>
  <si>
    <t>KẾT THÚC</t>
  </si>
  <si>
    <t>Thay tắc kê</t>
  </si>
  <si>
    <t>NB 254</t>
  </si>
  <si>
    <t>Đ Anh</t>
  </si>
  <si>
    <t>Mân</t>
  </si>
  <si>
    <t>NB 198</t>
  </si>
  <si>
    <t>Danh</t>
  </si>
  <si>
    <t>NB 222</t>
  </si>
  <si>
    <t>NB 234</t>
  </si>
  <si>
    <t>NB 162</t>
  </si>
  <si>
    <t>NB 124</t>
  </si>
  <si>
    <t>NB 128</t>
  </si>
  <si>
    <t>NB 132</t>
  </si>
  <si>
    <t>NB 134</t>
  </si>
  <si>
    <t>NB 180</t>
  </si>
  <si>
    <t>NB 142</t>
  </si>
  <si>
    <t>NB 256</t>
  </si>
  <si>
    <t>NB 196</t>
  </si>
  <si>
    <t>Hường</t>
  </si>
  <si>
    <t>NB 146</t>
  </si>
  <si>
    <t>NB 126</t>
  </si>
  <si>
    <t>NB 188</t>
  </si>
  <si>
    <t>NB 220</t>
  </si>
  <si>
    <t>NB 164</t>
  </si>
  <si>
    <t>NB 232</t>
  </si>
  <si>
    <t>NB 308</t>
  </si>
  <si>
    <t>NB 148</t>
  </si>
  <si>
    <t>Trường</t>
  </si>
  <si>
    <t>NB 192</t>
  </si>
  <si>
    <t>NB 250</t>
  </si>
  <si>
    <t>NB 206</t>
  </si>
  <si>
    <t>Mạnh</t>
  </si>
  <si>
    <t>NB 230</t>
  </si>
  <si>
    <t>Hoàng</t>
  </si>
  <si>
    <t>NB 238</t>
  </si>
  <si>
    <t>Thay tim nhíp</t>
  </si>
  <si>
    <t>NB 138</t>
  </si>
  <si>
    <t>NB 130</t>
  </si>
  <si>
    <t>NB 224</t>
  </si>
  <si>
    <t>NB 178</t>
  </si>
  <si>
    <t>NB 46</t>
  </si>
  <si>
    <t>SỐ LƯỢT XE/1 TUẦN /1 LƯỢT</t>
  </si>
  <si>
    <t>SỐ LƯỢT SC</t>
  </si>
  <si>
    <t>X.Quang</t>
  </si>
  <si>
    <t>SCN</t>
  </si>
  <si>
    <t>NB 158</t>
  </si>
  <si>
    <t>NB 226</t>
  </si>
  <si>
    <t>NB 136</t>
  </si>
  <si>
    <t>SC TKH</t>
  </si>
  <si>
    <t>NB 304</t>
  </si>
  <si>
    <t>NB 276</t>
  </si>
  <si>
    <t>Đ.Anh</t>
  </si>
  <si>
    <t>NB 244</t>
  </si>
  <si>
    <t>NB 332</t>
  </si>
  <si>
    <t>NB 252</t>
  </si>
  <si>
    <t>Thay ắc thanh giằng mooc</t>
  </si>
  <si>
    <t>NB 137</t>
  </si>
  <si>
    <t xml:space="preserve">  TG S/C TB/Xe/Tuần</t>
  </si>
  <si>
    <t xml:space="preserve">     SỐ XE KHÔNG ĐẠT HSKT/Tuần</t>
  </si>
  <si>
    <t>Thay nhíp mooc</t>
  </si>
  <si>
    <t>Long</t>
  </si>
  <si>
    <t>Thay quang nhíp mooc</t>
  </si>
  <si>
    <t>Siết cổ bô xả</t>
  </si>
  <si>
    <t>NB 310</t>
  </si>
  <si>
    <t>TUẦN 47</t>
  </si>
  <si>
    <t>Chỉnh thanh giằng mooc, chỉnh thắng mooc</t>
  </si>
  <si>
    <t>Thay da thắng mooc TP</t>
  </si>
  <si>
    <t>Thay dây hơi nối mooc, thay co hơi, taro khóa cabin</t>
  </si>
  <si>
    <t>SC chân ga</t>
  </si>
  <si>
    <t>SC van chia hơi mooc</t>
  </si>
  <si>
    <t>Siết lại bulong gối cân bằng</t>
  </si>
  <si>
    <t>Tháo lắp bô xả đi hàn</t>
  </si>
  <si>
    <t>Thay seal phớt bơm độicabin</t>
  </si>
  <si>
    <t>Thay tắc kê đầu 10 bộ cầu sau tài (CTBT-CSBT)</t>
  </si>
  <si>
    <t>(16:30 13/11/17-10:00 14/11/17)</t>
  </si>
  <si>
    <t>Thay 2 bó nhíp, thay tắc kê SP</t>
  </si>
  <si>
    <t>Thay ống nước, siết lại thanh giằng lái</t>
  </si>
  <si>
    <t>Thay seal ổ ga bơm cao áp</t>
  </si>
  <si>
    <t>SC nắp bơm hơi, thay van 1 chiều, VS van điều tiết</t>
  </si>
  <si>
    <t>KT siết ống nước</t>
  </si>
  <si>
    <t>Ráp bơm tay</t>
  </si>
  <si>
    <t>Thay tắc kê, thay lò xo bố thắng</t>
  </si>
  <si>
    <t>Lắp bô xả</t>
  </si>
  <si>
    <t>Thay tim nhíp, thay ống gió cổ hút, thay co nước bơm hơi, thay phớt boot lái</t>
  </si>
  <si>
    <t>Taro ren khóa cabin, gia cố sat-xi, chỉnh granti</t>
  </si>
  <si>
    <t>Thay cao su chân máy, thay co hơi, thay piton tổng phanh, thay quang nhíp, đảo vỏ mooc</t>
  </si>
  <si>
    <t>Chỉnh thắng đầu + mooc, sữa chữa hệ thống hơi</t>
  </si>
  <si>
    <t>Thay seal ty ga bơm cao áp</t>
  </si>
  <si>
    <t>Thay phớt bơm lái, thay bulong ắc ben nâng bàn mooc</t>
  </si>
  <si>
    <t>Thay cổ pô xả inox</t>
  </si>
  <si>
    <t>Hàn giá đỡ bình hơi</t>
  </si>
  <si>
    <t>Sữa chữa tay locke</t>
  </si>
  <si>
    <t>Kiểm tra bổ sung nhớt động cơ, siết bulong bát cao su cabinq</t>
  </si>
  <si>
    <t xml:space="preserve">Thay bulong cầu </t>
  </si>
  <si>
    <t>Hàn sat-xi. Sửa bàn đạp ga</t>
  </si>
  <si>
    <t>Thay tacke mooc, Thay xi lanh bơm hơi bơm hơi, Thay thước thăm dầu thủy lực, Thay quang kẹp bô xả</t>
  </si>
  <si>
    <t>Thay bulong nẹp nhíp</t>
  </si>
  <si>
    <t>Chỉnh thắng mooc, kiểm tra thắng</t>
  </si>
  <si>
    <t>Thay ắc thanh giằng mooc, chỉnh bầu hơi cabin</t>
  </si>
  <si>
    <t>NB 125</t>
  </si>
  <si>
    <t>SC ghế</t>
  </si>
  <si>
    <t>Tháo lắp tay đòn lái</t>
  </si>
  <si>
    <t>Thay túi khí cabin</t>
  </si>
  <si>
    <t>Thay rotuyn lái, sc cây thăm nhớt đc, sc bộ tách nước, thay bạc đạn G25,4</t>
  </si>
  <si>
    <t>Xe hẹn sc từ 7/11</t>
  </si>
  <si>
    <t>Tháo, lắp bát thùng dầu</t>
  </si>
  <si>
    <t xml:space="preserve">Xe thay bình điện tiện sc </t>
  </si>
  <si>
    <t>Kiểm tra hộp số</t>
  </si>
  <si>
    <t>bình thường kt lại htđ</t>
  </si>
  <si>
    <t>Thay tắc kê đầu (sau - tài)</t>
  </si>
  <si>
    <t>Xe còn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</si>
</sst>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1010000]d/m/yy;@"/>
    <numFmt numFmtId="165" formatCode="[$-1000000]h:mm;@"/>
    <numFmt numFmtId="166" formatCode="[$-1010000]d/m/yyyy;@"/>
    <numFmt numFmtId="167" formatCode="dd/mm/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rgb="FF000000"/>
      <name val="Calibri"/>
      <family val="2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0"/>
      <color rgb="FF000000"/>
      <name val="Arial"/>
      <family val="2"/>
    </font>
    <font>
      <sz val="12"/>
      <name val="Times New Roman"/>
      <family val="1"/>
    </font>
    <font>
      <b/>
      <sz val="12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theme="1"/>
      <name val="Times New Roman"/>
      <family val="1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4" fillId="0" borderId="0"/>
    <xf numFmtId="0" fontId="7" fillId="0" borderId="0"/>
    <xf numFmtId="0" fontId="1" fillId="0" borderId="0"/>
  </cellStyleXfs>
  <cellXfs count="64">
    <xf numFmtId="0" fontId="0" fillId="0" borderId="0" xfId="0"/>
    <xf numFmtId="0" fontId="2" fillId="0" borderId="0" xfId="0" applyFont="1" applyAlignment="1">
      <alignment horizontal="center" vertical="center"/>
    </xf>
    <xf numFmtId="2" fontId="5" fillId="3" borderId="9" xfId="0" applyNumberFormat="1" applyFont="1" applyFill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165" fontId="2" fillId="0" borderId="7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center" vertical="center"/>
    </xf>
    <xf numFmtId="20" fontId="2" fillId="0" borderId="7" xfId="0" applyNumberFormat="1" applyFont="1" applyBorder="1" applyAlignment="1">
      <alignment horizontal="left" vertical="center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2" fontId="5" fillId="6" borderId="7" xfId="0" applyNumberFormat="1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left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vertical="center"/>
    </xf>
    <xf numFmtId="2" fontId="5" fillId="3" borderId="7" xfId="0" applyNumberFormat="1" applyFont="1" applyFill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0" fontId="2" fillId="6" borderId="7" xfId="0" applyFont="1" applyFill="1" applyBorder="1" applyAlignment="1">
      <alignment vertical="center"/>
    </xf>
    <xf numFmtId="2" fontId="6" fillId="6" borderId="7" xfId="0" applyNumberFormat="1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center"/>
    </xf>
    <xf numFmtId="0" fontId="2" fillId="3" borderId="7" xfId="0" applyFont="1" applyFill="1" applyBorder="1"/>
    <xf numFmtId="165" fontId="2" fillId="3" borderId="7" xfId="0" applyNumberFormat="1" applyFont="1" applyFill="1" applyBorder="1" applyAlignment="1">
      <alignment horizontal="left" vertical="center"/>
    </xf>
    <xf numFmtId="167" fontId="9" fillId="4" borderId="7" xfId="0" applyNumberFormat="1" applyFont="1" applyFill="1" applyBorder="1" applyAlignment="1">
      <alignment horizontal="center" vertical="top" wrapText="1"/>
    </xf>
    <xf numFmtId="0" fontId="5" fillId="4" borderId="7" xfId="0" applyFont="1" applyFill="1" applyBorder="1" applyAlignment="1">
      <alignment horizontal="center" vertical="center" wrapText="1"/>
    </xf>
    <xf numFmtId="165" fontId="5" fillId="4" borderId="7" xfId="0" applyNumberFormat="1" applyFont="1" applyFill="1" applyBorder="1" applyAlignment="1">
      <alignment horizontal="center" vertical="center" wrapText="1"/>
    </xf>
    <xf numFmtId="2" fontId="5" fillId="4" borderId="7" xfId="0" applyNumberFormat="1" applyFont="1" applyFill="1" applyBorder="1" applyAlignment="1">
      <alignment horizontal="center" vertical="center"/>
    </xf>
    <xf numFmtId="167" fontId="9" fillId="6" borderId="7" xfId="0" applyNumberFormat="1" applyFont="1" applyFill="1" applyBorder="1" applyAlignment="1">
      <alignment horizontal="center" vertical="top"/>
    </xf>
    <xf numFmtId="166" fontId="3" fillId="6" borderId="7" xfId="0" applyNumberFormat="1" applyFont="1" applyFill="1" applyBorder="1" applyAlignment="1">
      <alignment horizontal="left" vertical="center"/>
    </xf>
    <xf numFmtId="166" fontId="6" fillId="6" borderId="7" xfId="0" applyNumberFormat="1" applyFont="1" applyFill="1" applyBorder="1" applyAlignment="1">
      <alignment horizontal="left" vertical="center"/>
    </xf>
    <xf numFmtId="166" fontId="6" fillId="6" borderId="7" xfId="0" applyNumberFormat="1" applyFont="1" applyFill="1" applyBorder="1" applyAlignment="1">
      <alignment vertical="center"/>
    </xf>
    <xf numFmtId="2" fontId="3" fillId="6" borderId="7" xfId="0" applyNumberFormat="1" applyFont="1" applyFill="1" applyBorder="1" applyAlignment="1">
      <alignment horizontal="left" vertical="center"/>
    </xf>
    <xf numFmtId="2" fontId="2" fillId="6" borderId="7" xfId="0" applyNumberFormat="1" applyFont="1" applyFill="1" applyBorder="1" applyAlignment="1">
      <alignment horizontal="center" vertical="center"/>
    </xf>
    <xf numFmtId="166" fontId="2" fillId="6" borderId="7" xfId="0" applyNumberFormat="1" applyFont="1" applyFill="1" applyBorder="1" applyAlignment="1">
      <alignment horizontal="left" vertical="center"/>
    </xf>
    <xf numFmtId="2" fontId="2" fillId="6" borderId="7" xfId="0" applyNumberFormat="1" applyFont="1" applyFill="1" applyBorder="1" applyAlignment="1">
      <alignment horizontal="left" vertical="center"/>
    </xf>
    <xf numFmtId="2" fontId="5" fillId="4" borderId="1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left" vertical="center"/>
    </xf>
    <xf numFmtId="2" fontId="6" fillId="3" borderId="6" xfId="0" applyNumberFormat="1" applyFont="1" applyFill="1" applyBorder="1" applyAlignment="1">
      <alignment horizontal="center"/>
    </xf>
    <xf numFmtId="167" fontId="9" fillId="3" borderId="6" xfId="0" applyNumberFormat="1" applyFont="1" applyFill="1" applyBorder="1" applyAlignment="1">
      <alignment horizontal="center" vertical="top"/>
    </xf>
    <xf numFmtId="167" fontId="9" fillId="0" borderId="13" xfId="0" applyNumberFormat="1" applyFont="1" applyBorder="1" applyAlignment="1">
      <alignment vertical="center"/>
    </xf>
    <xf numFmtId="167" fontId="9" fillId="0" borderId="12" xfId="0" applyNumberFormat="1" applyFont="1" applyBorder="1" applyAlignment="1">
      <alignment vertical="center"/>
    </xf>
    <xf numFmtId="167" fontId="9" fillId="0" borderId="13" xfId="0" applyNumberFormat="1" applyFont="1" applyBorder="1" applyAlignment="1">
      <alignment horizontal="center" vertical="center"/>
    </xf>
    <xf numFmtId="167" fontId="9" fillId="0" borderId="4" xfId="0" applyNumberFormat="1" applyFont="1" applyBorder="1" applyAlignment="1">
      <alignment horizontal="center" vertical="center"/>
    </xf>
    <xf numFmtId="167" fontId="9" fillId="0" borderId="12" xfId="0" applyNumberFormat="1" applyFont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/>
    </xf>
    <xf numFmtId="164" fontId="5" fillId="0" borderId="11" xfId="0" applyNumberFormat="1" applyFont="1" applyBorder="1" applyAlignment="1">
      <alignment vertical="center"/>
    </xf>
    <xf numFmtId="167" fontId="9" fillId="0" borderId="4" xfId="0" applyNumberFormat="1" applyFont="1" applyBorder="1" applyAlignment="1">
      <alignment vertical="center"/>
    </xf>
    <xf numFmtId="167" fontId="9" fillId="7" borderId="2" xfId="0" applyNumberFormat="1" applyFont="1" applyFill="1" applyBorder="1" applyAlignment="1">
      <alignment horizontal="left" vertical="top"/>
    </xf>
    <xf numFmtId="167" fontId="9" fillId="7" borderId="3" xfId="0" applyNumberFormat="1" applyFont="1" applyFill="1" applyBorder="1" applyAlignment="1">
      <alignment horizontal="left" vertical="top"/>
    </xf>
    <xf numFmtId="164" fontId="12" fillId="2" borderId="7" xfId="0" applyNumberFormat="1" applyFont="1" applyFill="1" applyBorder="1" applyAlignment="1">
      <alignment horizontal="center" vertical="center" wrapText="1"/>
    </xf>
    <xf numFmtId="0" fontId="12" fillId="2" borderId="7" xfId="0" applyFont="1" applyFill="1" applyBorder="1" applyAlignment="1">
      <alignment horizontal="center" vertical="center" wrapText="1"/>
    </xf>
    <xf numFmtId="165" fontId="12" fillId="2" borderId="7" xfId="0" applyNumberFormat="1" applyFont="1" applyFill="1" applyBorder="1" applyAlignment="1">
      <alignment horizontal="center" vertical="center" wrapText="1"/>
    </xf>
    <xf numFmtId="2" fontId="12" fillId="2" borderId="7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2" fillId="2" borderId="7" xfId="0" applyFont="1" applyFill="1" applyBorder="1" applyAlignment="1">
      <alignment horizontal="center" vertical="center" wrapText="1"/>
    </xf>
    <xf numFmtId="165" fontId="12" fillId="2" borderId="7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left" vertical="center"/>
    </xf>
    <xf numFmtId="0" fontId="5" fillId="4" borderId="10" xfId="0" applyFont="1" applyFill="1" applyBorder="1" applyAlignment="1">
      <alignment horizontal="left" vertical="center"/>
    </xf>
  </cellXfs>
  <cellStyles count="4">
    <cellStyle name="Normal" xfId="0" builtinId="0"/>
    <cellStyle name="Normal 3" xfId="3"/>
    <cellStyle name="Normal 4" xfId="2"/>
    <cellStyle name="Normal 5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N10" sqref="N10"/>
    </sheetView>
  </sheetViews>
  <sheetFormatPr defaultRowHeight="15" x14ac:dyDescent="0.25"/>
  <cols>
    <col min="2" max="2" width="14" customWidth="1"/>
    <col min="3" max="3" width="20.7109375" customWidth="1"/>
    <col min="9" max="9" width="9.7109375" bestFit="1" customWidth="1"/>
    <col min="10" max="10" width="10.28515625" bestFit="1" customWidth="1"/>
    <col min="17" max="17" width="14.85546875" customWidth="1"/>
  </cols>
  <sheetData>
    <row r="1" spans="1:18" s="59" customFormat="1" ht="12.75" x14ac:dyDescent="0.2">
      <c r="A1" s="55" t="s">
        <v>0</v>
      </c>
      <c r="B1" s="56" t="s">
        <v>1</v>
      </c>
      <c r="C1" s="56" t="s">
        <v>2</v>
      </c>
      <c r="D1" s="56" t="s">
        <v>3</v>
      </c>
      <c r="E1" s="56"/>
      <c r="F1" s="56"/>
      <c r="G1" s="56"/>
      <c r="H1" s="57" t="s">
        <v>4</v>
      </c>
      <c r="I1" s="57"/>
      <c r="J1" s="58" t="s">
        <v>5</v>
      </c>
      <c r="K1" s="58" t="s">
        <v>6</v>
      </c>
      <c r="L1" s="58" t="s">
        <v>7</v>
      </c>
      <c r="M1" s="58" t="s">
        <v>8</v>
      </c>
      <c r="N1" s="58" t="s">
        <v>9</v>
      </c>
      <c r="O1" s="58" t="s">
        <v>10</v>
      </c>
      <c r="P1" s="56" t="s">
        <v>11</v>
      </c>
      <c r="Q1" s="56" t="s">
        <v>12</v>
      </c>
      <c r="R1" s="56" t="s">
        <v>13</v>
      </c>
    </row>
    <row r="2" spans="1:18" s="59" customFormat="1" ht="25.5" x14ac:dyDescent="0.2">
      <c r="A2" s="55"/>
      <c r="B2" s="56"/>
      <c r="C2" s="56"/>
      <c r="D2" s="60" t="s">
        <v>14</v>
      </c>
      <c r="E2" s="60" t="s">
        <v>15</v>
      </c>
      <c r="F2" s="60" t="s">
        <v>16</v>
      </c>
      <c r="G2" s="60" t="s">
        <v>17</v>
      </c>
      <c r="H2" s="61" t="s">
        <v>18</v>
      </c>
      <c r="I2" s="61" t="s">
        <v>19</v>
      </c>
      <c r="J2" s="58"/>
      <c r="K2" s="58"/>
      <c r="L2" s="58"/>
      <c r="M2" s="58"/>
      <c r="N2" s="58"/>
      <c r="O2" s="58"/>
      <c r="P2" s="56"/>
      <c r="Q2" s="56"/>
      <c r="R2" s="56"/>
    </row>
    <row r="3" spans="1:18" ht="15.75" x14ac:dyDescent="0.25">
      <c r="A3" s="53" t="s">
        <v>83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</row>
    <row r="4" spans="1:18" ht="15.75" x14ac:dyDescent="0.25">
      <c r="A4" s="28" t="s">
        <v>63</v>
      </c>
      <c r="B4" s="62" t="s">
        <v>60</v>
      </c>
      <c r="C4" s="63"/>
      <c r="D4" s="29"/>
      <c r="E4" s="29"/>
      <c r="F4" s="29">
        <v>5</v>
      </c>
      <c r="G4" s="29"/>
      <c r="H4" s="29"/>
      <c r="I4" s="29"/>
      <c r="J4" s="30"/>
      <c r="K4" s="30"/>
      <c r="L4" s="31"/>
      <c r="M4" s="31"/>
      <c r="N4" s="31"/>
      <c r="O4" s="31"/>
      <c r="P4" s="2">
        <f>SUM(K5:K46)</f>
        <v>134.34000000000003</v>
      </c>
      <c r="Q4" s="40" t="s">
        <v>61</v>
      </c>
      <c r="R4" s="2">
        <f>COUNTA(B5:B46)</f>
        <v>41</v>
      </c>
    </row>
    <row r="5" spans="1:18" ht="15.75" x14ac:dyDescent="0.25">
      <c r="A5" s="46">
        <v>43051</v>
      </c>
      <c r="B5" s="8" t="s">
        <v>48</v>
      </c>
      <c r="C5" s="4" t="s">
        <v>78</v>
      </c>
      <c r="D5" s="4" t="s">
        <v>50</v>
      </c>
      <c r="E5" s="4"/>
      <c r="F5" s="4"/>
      <c r="G5" s="4"/>
      <c r="H5" s="5">
        <v>0.63888888888888895</v>
      </c>
      <c r="I5" s="5">
        <v>0.66666666666666663</v>
      </c>
      <c r="J5" s="3">
        <f t="shared" ref="J5:J46" si="0">(I5-H5)*24</f>
        <v>0.6666666666666643</v>
      </c>
      <c r="K5" s="3">
        <v>4</v>
      </c>
      <c r="L5" s="12">
        <f t="shared" ref="L5:L46" si="1">COUNTA(D5:G5)</f>
        <v>1</v>
      </c>
      <c r="M5" s="3">
        <f t="shared" ref="M5:M28" si="2">K5/L5</f>
        <v>4</v>
      </c>
      <c r="N5" s="3"/>
      <c r="O5" s="3"/>
      <c r="P5" s="4"/>
      <c r="Q5" s="4"/>
      <c r="R5" s="6"/>
    </row>
    <row r="6" spans="1:18" ht="15.75" x14ac:dyDescent="0.25">
      <c r="A6" s="48"/>
      <c r="B6" s="8" t="s">
        <v>75</v>
      </c>
      <c r="C6" s="4" t="s">
        <v>84</v>
      </c>
      <c r="D6" s="4" t="s">
        <v>50</v>
      </c>
      <c r="E6" s="4"/>
      <c r="F6" s="4"/>
      <c r="G6" s="4"/>
      <c r="H6" s="5">
        <v>0.375</v>
      </c>
      <c r="I6" s="5">
        <v>0.40277777777777773</v>
      </c>
      <c r="J6" s="3">
        <f t="shared" si="0"/>
        <v>0.66666666666666563</v>
      </c>
      <c r="K6" s="3">
        <v>2.5</v>
      </c>
      <c r="L6" s="12">
        <f t="shared" si="1"/>
        <v>1</v>
      </c>
      <c r="M6" s="3">
        <f t="shared" si="2"/>
        <v>2.5</v>
      </c>
      <c r="N6" s="3"/>
      <c r="O6" s="3"/>
      <c r="P6" s="4"/>
      <c r="Q6" s="4"/>
      <c r="R6" s="6"/>
    </row>
    <row r="7" spans="1:18" ht="15.75" x14ac:dyDescent="0.25">
      <c r="A7" s="47"/>
      <c r="B7" s="8" t="s">
        <v>27</v>
      </c>
      <c r="C7" s="4" t="s">
        <v>80</v>
      </c>
      <c r="D7" s="4" t="s">
        <v>50</v>
      </c>
      <c r="E7" s="4"/>
      <c r="F7" s="4"/>
      <c r="G7" s="4"/>
      <c r="H7" s="5">
        <v>0.31944444444444448</v>
      </c>
      <c r="I7" s="5">
        <v>0.34722222222222227</v>
      </c>
      <c r="J7" s="3">
        <f t="shared" si="0"/>
        <v>0.66666666666666696</v>
      </c>
      <c r="K7" s="3">
        <v>4</v>
      </c>
      <c r="L7" s="12">
        <f t="shared" si="1"/>
        <v>1</v>
      </c>
      <c r="M7" s="3">
        <f t="shared" si="2"/>
        <v>4</v>
      </c>
      <c r="N7" s="3"/>
      <c r="O7" s="3"/>
      <c r="P7" s="4"/>
      <c r="Q7" s="4"/>
      <c r="R7" s="6"/>
    </row>
    <row r="8" spans="1:18" ht="15.75" x14ac:dyDescent="0.25">
      <c r="A8" s="46">
        <v>43052</v>
      </c>
      <c r="B8" s="8" t="s">
        <v>28</v>
      </c>
      <c r="C8" s="4" t="s">
        <v>85</v>
      </c>
      <c r="D8" s="4" t="s">
        <v>70</v>
      </c>
      <c r="E8" s="4"/>
      <c r="F8" s="4"/>
      <c r="G8" s="4"/>
      <c r="H8" s="5">
        <v>0.3263888888888889</v>
      </c>
      <c r="I8" s="5">
        <v>0.36458333333333331</v>
      </c>
      <c r="J8" s="3">
        <f t="shared" si="0"/>
        <v>0.91666666666666607</v>
      </c>
      <c r="K8" s="3">
        <v>0.75</v>
      </c>
      <c r="L8" s="12">
        <f t="shared" si="1"/>
        <v>1</v>
      </c>
      <c r="M8" s="3">
        <f t="shared" si="2"/>
        <v>0.75</v>
      </c>
      <c r="N8" s="3"/>
      <c r="O8" s="3"/>
      <c r="P8" s="4"/>
      <c r="Q8" s="4"/>
      <c r="R8" s="6"/>
    </row>
    <row r="9" spans="1:18" ht="15.75" x14ac:dyDescent="0.25">
      <c r="A9" s="48"/>
      <c r="B9" s="8" t="s">
        <v>65</v>
      </c>
      <c r="C9" s="4" t="s">
        <v>78</v>
      </c>
      <c r="D9" s="4" t="s">
        <v>25</v>
      </c>
      <c r="E9" s="4" t="s">
        <v>50</v>
      </c>
      <c r="F9" s="4"/>
      <c r="G9" s="4"/>
      <c r="H9" s="5">
        <v>0.31944444444444448</v>
      </c>
      <c r="I9" s="5">
        <v>0.3611111111111111</v>
      </c>
      <c r="J9" s="3">
        <f t="shared" si="0"/>
        <v>0.99999999999999911</v>
      </c>
      <c r="K9" s="3">
        <v>4</v>
      </c>
      <c r="L9" s="12">
        <f t="shared" si="1"/>
        <v>2</v>
      </c>
      <c r="M9" s="3">
        <f t="shared" si="2"/>
        <v>2</v>
      </c>
      <c r="N9" s="3"/>
      <c r="O9" s="3"/>
      <c r="P9" s="4"/>
      <c r="Q9" s="4"/>
      <c r="R9" s="6"/>
    </row>
    <row r="10" spans="1:18" ht="15.75" x14ac:dyDescent="0.25">
      <c r="A10" s="48"/>
      <c r="B10" s="8" t="s">
        <v>40</v>
      </c>
      <c r="C10" s="4" t="s">
        <v>86</v>
      </c>
      <c r="D10" s="4" t="s">
        <v>37</v>
      </c>
      <c r="E10" s="4" t="s">
        <v>52</v>
      </c>
      <c r="F10" s="4" t="s">
        <v>23</v>
      </c>
      <c r="G10" s="4"/>
      <c r="H10" s="5">
        <v>0.3125</v>
      </c>
      <c r="I10" s="5">
        <v>0.39583333333333331</v>
      </c>
      <c r="J10" s="3">
        <f t="shared" si="0"/>
        <v>1.9999999999999996</v>
      </c>
      <c r="K10" s="3">
        <v>2</v>
      </c>
      <c r="L10" s="12">
        <f t="shared" si="1"/>
        <v>3</v>
      </c>
      <c r="M10" s="3">
        <f t="shared" si="2"/>
        <v>0.66666666666666663</v>
      </c>
      <c r="N10" s="3"/>
      <c r="O10" s="3"/>
      <c r="P10" s="4"/>
      <c r="Q10" s="4"/>
      <c r="R10" s="6"/>
    </row>
    <row r="11" spans="1:18" ht="15.75" x14ac:dyDescent="0.25">
      <c r="A11" s="48"/>
      <c r="B11" s="8" t="s">
        <v>44</v>
      </c>
      <c r="C11" s="4" t="s">
        <v>81</v>
      </c>
      <c r="D11" s="4" t="s">
        <v>46</v>
      </c>
      <c r="E11" s="4"/>
      <c r="F11" s="4"/>
      <c r="G11" s="4"/>
      <c r="H11" s="5">
        <v>0.3125</v>
      </c>
      <c r="I11" s="5">
        <v>0.33333333333333331</v>
      </c>
      <c r="J11" s="3">
        <f t="shared" si="0"/>
        <v>0.49999999999999956</v>
      </c>
      <c r="K11" s="3">
        <v>0.5</v>
      </c>
      <c r="L11" s="12">
        <f t="shared" si="1"/>
        <v>1</v>
      </c>
      <c r="M11" s="3">
        <f t="shared" si="2"/>
        <v>0.5</v>
      </c>
      <c r="N11" s="3"/>
      <c r="O11" s="3"/>
      <c r="P11" s="4"/>
      <c r="Q11" s="4"/>
      <c r="R11" s="6"/>
    </row>
    <row r="12" spans="1:18" ht="15.75" x14ac:dyDescent="0.25">
      <c r="A12" s="48"/>
      <c r="B12" s="8" t="s">
        <v>47</v>
      </c>
      <c r="C12" s="4" t="s">
        <v>87</v>
      </c>
      <c r="D12" s="4" t="s">
        <v>37</v>
      </c>
      <c r="E12" s="4" t="s">
        <v>62</v>
      </c>
      <c r="F12" s="4"/>
      <c r="G12" s="4"/>
      <c r="H12" s="5">
        <v>0.40625</v>
      </c>
      <c r="I12" s="5">
        <v>0.43402777777777773</v>
      </c>
      <c r="J12" s="3">
        <f t="shared" si="0"/>
        <v>0.66666666666666563</v>
      </c>
      <c r="K12" s="3">
        <v>0.66666666666666563</v>
      </c>
      <c r="L12" s="12">
        <f t="shared" si="1"/>
        <v>2</v>
      </c>
      <c r="M12" s="3">
        <f t="shared" si="2"/>
        <v>0.33333333333333282</v>
      </c>
      <c r="N12" s="3"/>
      <c r="O12" s="3"/>
      <c r="P12" s="4"/>
      <c r="Q12" s="4"/>
      <c r="R12" s="6"/>
    </row>
    <row r="13" spans="1:18" ht="15.75" x14ac:dyDescent="0.25">
      <c r="A13" s="48"/>
      <c r="B13" s="8" t="s">
        <v>55</v>
      </c>
      <c r="C13" s="4" t="s">
        <v>88</v>
      </c>
      <c r="D13" s="4" t="s">
        <v>23</v>
      </c>
      <c r="E13" s="4" t="s">
        <v>37</v>
      </c>
      <c r="F13" s="4"/>
      <c r="G13" s="4"/>
      <c r="H13" s="5">
        <v>0.625</v>
      </c>
      <c r="I13" s="5">
        <v>0.67708333333333337</v>
      </c>
      <c r="J13" s="3">
        <f t="shared" si="0"/>
        <v>1.2500000000000009</v>
      </c>
      <c r="K13" s="3">
        <v>2</v>
      </c>
      <c r="L13" s="12">
        <f t="shared" si="1"/>
        <v>2</v>
      </c>
      <c r="M13" s="3">
        <f t="shared" si="2"/>
        <v>1</v>
      </c>
      <c r="N13" s="3"/>
      <c r="O13" s="3"/>
      <c r="P13" s="4"/>
      <c r="Q13" s="4"/>
      <c r="R13" s="6"/>
    </row>
    <row r="14" spans="1:18" ht="15.75" x14ac:dyDescent="0.25">
      <c r="A14" s="48"/>
      <c r="B14" s="8" t="s">
        <v>39</v>
      </c>
      <c r="C14" s="4" t="s">
        <v>20</v>
      </c>
      <c r="D14" s="4" t="s">
        <v>25</v>
      </c>
      <c r="E14" s="4" t="s">
        <v>46</v>
      </c>
      <c r="F14" s="4"/>
      <c r="G14" s="4"/>
      <c r="H14" s="5">
        <v>0.625</v>
      </c>
      <c r="I14" s="5">
        <v>0.6875</v>
      </c>
      <c r="J14" s="3">
        <f t="shared" si="0"/>
        <v>1.5</v>
      </c>
      <c r="K14" s="3">
        <v>3</v>
      </c>
      <c r="L14" s="12">
        <f t="shared" si="1"/>
        <v>2</v>
      </c>
      <c r="M14" s="3">
        <f t="shared" si="2"/>
        <v>1.5</v>
      </c>
      <c r="N14" s="3"/>
      <c r="O14" s="3"/>
      <c r="P14" s="4"/>
      <c r="Q14" s="4"/>
      <c r="R14" s="6"/>
    </row>
    <row r="15" spans="1:18" ht="15.75" x14ac:dyDescent="0.25">
      <c r="A15" s="48"/>
      <c r="B15" s="8" t="s">
        <v>30</v>
      </c>
      <c r="C15" s="4" t="s">
        <v>20</v>
      </c>
      <c r="D15" s="4" t="s">
        <v>25</v>
      </c>
      <c r="E15" s="4" t="s">
        <v>46</v>
      </c>
      <c r="F15" s="4"/>
      <c r="G15" s="4"/>
      <c r="H15" s="5">
        <v>0.625</v>
      </c>
      <c r="I15" s="5">
        <v>0.6875</v>
      </c>
      <c r="J15" s="3">
        <f t="shared" si="0"/>
        <v>1.5</v>
      </c>
      <c r="K15" s="3">
        <v>3</v>
      </c>
      <c r="L15" s="12">
        <f t="shared" si="1"/>
        <v>2</v>
      </c>
      <c r="M15" s="3">
        <f t="shared" si="2"/>
        <v>1.5</v>
      </c>
      <c r="N15" s="3"/>
      <c r="O15" s="3"/>
      <c r="P15" s="4"/>
      <c r="Q15" s="4"/>
      <c r="R15" s="6"/>
    </row>
    <row r="16" spans="1:18" ht="15.75" x14ac:dyDescent="0.25">
      <c r="A16" s="48"/>
      <c r="B16" s="8" t="s">
        <v>21</v>
      </c>
      <c r="C16" s="4" t="s">
        <v>89</v>
      </c>
      <c r="D16" s="4" t="s">
        <v>25</v>
      </c>
      <c r="E16" s="4" t="s">
        <v>50</v>
      </c>
      <c r="F16" s="4"/>
      <c r="G16" s="4"/>
      <c r="H16" s="5">
        <v>0.3611111111111111</v>
      </c>
      <c r="I16" s="5">
        <v>0.38194444444444442</v>
      </c>
      <c r="J16" s="3">
        <f t="shared" si="0"/>
        <v>0.49999999999999956</v>
      </c>
      <c r="K16" s="3">
        <v>0.5</v>
      </c>
      <c r="L16" s="12">
        <f t="shared" si="1"/>
        <v>2</v>
      </c>
      <c r="M16" s="3">
        <f t="shared" si="2"/>
        <v>0.25</v>
      </c>
      <c r="N16" s="3"/>
      <c r="O16" s="3"/>
      <c r="P16" s="4"/>
      <c r="Q16" s="4"/>
      <c r="R16" s="6"/>
    </row>
    <row r="17" spans="1:18" ht="15.75" x14ac:dyDescent="0.25">
      <c r="A17" s="47"/>
      <c r="B17" s="8" t="s">
        <v>64</v>
      </c>
      <c r="C17" s="4" t="s">
        <v>90</v>
      </c>
      <c r="D17" s="4" t="s">
        <v>23</v>
      </c>
      <c r="E17" s="4" t="s">
        <v>37</v>
      </c>
      <c r="F17" s="4"/>
      <c r="G17" s="4"/>
      <c r="H17" s="5">
        <v>0.66666666666666663</v>
      </c>
      <c r="I17" s="5">
        <v>0.71875</v>
      </c>
      <c r="J17" s="3">
        <f t="shared" si="0"/>
        <v>1.2500000000000009</v>
      </c>
      <c r="K17" s="3">
        <v>2</v>
      </c>
      <c r="L17" s="12">
        <f t="shared" si="1"/>
        <v>2</v>
      </c>
      <c r="M17" s="3">
        <f t="shared" si="2"/>
        <v>1</v>
      </c>
      <c r="N17" s="3"/>
      <c r="O17" s="3"/>
      <c r="P17" s="4"/>
      <c r="Q17" s="4"/>
      <c r="R17" s="6"/>
    </row>
    <row r="18" spans="1:18" ht="15.75" x14ac:dyDescent="0.25">
      <c r="A18" s="44">
        <v>43053</v>
      </c>
      <c r="B18" s="8" t="s">
        <v>35</v>
      </c>
      <c r="C18" s="4" t="s">
        <v>91</v>
      </c>
      <c r="D18" s="4" t="s">
        <v>25</v>
      </c>
      <c r="E18" s="4" t="s">
        <v>79</v>
      </c>
      <c r="F18" s="4"/>
      <c r="G18" s="4"/>
      <c r="H18" s="5">
        <v>0.39583333333333331</v>
      </c>
      <c r="I18" s="5">
        <v>0.45833333333333331</v>
      </c>
      <c r="J18" s="3">
        <f t="shared" si="0"/>
        <v>1.5</v>
      </c>
      <c r="K18" s="3">
        <v>1</v>
      </c>
      <c r="L18" s="12">
        <f t="shared" si="1"/>
        <v>2</v>
      </c>
      <c r="M18" s="3">
        <f t="shared" si="2"/>
        <v>0.5</v>
      </c>
      <c r="N18" s="3"/>
      <c r="O18" s="3"/>
      <c r="P18" s="4"/>
      <c r="Q18" s="4"/>
      <c r="R18" s="6"/>
    </row>
    <row r="19" spans="1:18" ht="15.75" x14ac:dyDescent="0.25">
      <c r="A19" s="45"/>
      <c r="B19" s="8" t="s">
        <v>59</v>
      </c>
      <c r="C19" s="4" t="s">
        <v>92</v>
      </c>
      <c r="D19" s="4" t="s">
        <v>52</v>
      </c>
      <c r="E19" s="4" t="s">
        <v>22</v>
      </c>
      <c r="F19" s="4" t="s">
        <v>46</v>
      </c>
      <c r="G19" s="4" t="s">
        <v>62</v>
      </c>
      <c r="H19" s="5">
        <v>43052.604166666664</v>
      </c>
      <c r="I19" s="5">
        <v>43053.583333333336</v>
      </c>
      <c r="J19" s="3">
        <f t="shared" si="0"/>
        <v>23.500000000116415</v>
      </c>
      <c r="K19" s="3">
        <v>6</v>
      </c>
      <c r="L19" s="12">
        <f t="shared" si="1"/>
        <v>4</v>
      </c>
      <c r="M19" s="3">
        <f t="shared" si="2"/>
        <v>1.5</v>
      </c>
      <c r="N19" s="3" t="s">
        <v>93</v>
      </c>
      <c r="O19" s="3"/>
      <c r="P19" s="4"/>
      <c r="Q19" s="4"/>
      <c r="R19" s="6"/>
    </row>
    <row r="20" spans="1:18" ht="15.75" x14ac:dyDescent="0.25">
      <c r="A20" s="45"/>
      <c r="B20" s="8" t="s">
        <v>21</v>
      </c>
      <c r="C20" s="4" t="s">
        <v>94</v>
      </c>
      <c r="D20" s="4" t="s">
        <v>70</v>
      </c>
      <c r="E20" s="4" t="s">
        <v>52</v>
      </c>
      <c r="F20" s="4" t="s">
        <v>79</v>
      </c>
      <c r="G20" s="4"/>
      <c r="H20" s="5">
        <v>0.375</v>
      </c>
      <c r="I20" s="5">
        <v>0.63888888888888895</v>
      </c>
      <c r="J20" s="3">
        <f t="shared" si="0"/>
        <v>6.3333333333333348</v>
      </c>
      <c r="K20" s="3">
        <v>11</v>
      </c>
      <c r="L20" s="12">
        <f t="shared" si="1"/>
        <v>3</v>
      </c>
      <c r="M20" s="3">
        <f t="shared" si="2"/>
        <v>3.6666666666666665</v>
      </c>
      <c r="N20" s="3"/>
      <c r="O20" s="3"/>
      <c r="P20" s="4"/>
      <c r="Q20" s="4"/>
      <c r="R20" s="6"/>
    </row>
    <row r="21" spans="1:18" ht="15.75" x14ac:dyDescent="0.25">
      <c r="A21" s="45"/>
      <c r="B21" s="8" t="s">
        <v>64</v>
      </c>
      <c r="C21" s="4" t="s">
        <v>95</v>
      </c>
      <c r="D21" s="4" t="s">
        <v>25</v>
      </c>
      <c r="E21" s="4" t="s">
        <v>79</v>
      </c>
      <c r="F21" s="4"/>
      <c r="G21" s="4"/>
      <c r="H21" s="5">
        <v>0.3125</v>
      </c>
      <c r="I21" s="5">
        <v>0.39583333333333331</v>
      </c>
      <c r="J21" s="3">
        <f t="shared" si="0"/>
        <v>1.9999999999999996</v>
      </c>
      <c r="K21" s="3">
        <v>2</v>
      </c>
      <c r="L21" s="12">
        <f t="shared" si="1"/>
        <v>2</v>
      </c>
      <c r="M21" s="3">
        <f t="shared" si="2"/>
        <v>1</v>
      </c>
      <c r="N21" s="3"/>
      <c r="O21" s="3"/>
      <c r="P21" s="4"/>
      <c r="Q21" s="4"/>
      <c r="R21" s="6"/>
    </row>
    <row r="22" spans="1:18" ht="15.75" x14ac:dyDescent="0.25">
      <c r="A22" s="45"/>
      <c r="B22" s="8" t="s">
        <v>31</v>
      </c>
      <c r="C22" s="4" t="s">
        <v>96</v>
      </c>
      <c r="D22" s="4" t="s">
        <v>25</v>
      </c>
      <c r="E22" s="4"/>
      <c r="F22" s="4"/>
      <c r="G22" s="4"/>
      <c r="H22" s="5">
        <v>0.59722222222222221</v>
      </c>
      <c r="I22" s="5">
        <v>0.67152777777777783</v>
      </c>
      <c r="J22" s="3">
        <f t="shared" si="0"/>
        <v>1.783333333333335</v>
      </c>
      <c r="K22" s="3">
        <v>3</v>
      </c>
      <c r="L22" s="12">
        <f t="shared" si="1"/>
        <v>1</v>
      </c>
      <c r="M22" s="3">
        <f t="shared" si="2"/>
        <v>3</v>
      </c>
      <c r="N22" s="3"/>
      <c r="O22" s="3"/>
      <c r="P22" s="4"/>
      <c r="Q22" s="4"/>
      <c r="R22" s="6"/>
    </row>
    <row r="23" spans="1:18" ht="15.75" x14ac:dyDescent="0.25">
      <c r="A23" s="45"/>
      <c r="B23" s="8" t="s">
        <v>71</v>
      </c>
      <c r="C23" s="4" t="s">
        <v>74</v>
      </c>
      <c r="D23" s="4" t="s">
        <v>62</v>
      </c>
      <c r="E23" s="4" t="s">
        <v>46</v>
      </c>
      <c r="F23" s="4"/>
      <c r="G23" s="4"/>
      <c r="H23" s="5">
        <v>0.61805555555555558</v>
      </c>
      <c r="I23" s="5">
        <v>0.64583333333333337</v>
      </c>
      <c r="J23" s="3">
        <f t="shared" si="0"/>
        <v>0.66666666666666696</v>
      </c>
      <c r="K23" s="3">
        <v>2</v>
      </c>
      <c r="L23" s="12">
        <f t="shared" si="1"/>
        <v>2</v>
      </c>
      <c r="M23" s="3">
        <f t="shared" si="2"/>
        <v>1</v>
      </c>
      <c r="N23" s="3"/>
      <c r="O23" s="3"/>
      <c r="P23" s="4"/>
      <c r="Q23" s="4"/>
      <c r="R23" s="6"/>
    </row>
    <row r="24" spans="1:18" ht="15.75" x14ac:dyDescent="0.25">
      <c r="A24" s="45"/>
      <c r="B24" s="8" t="s">
        <v>43</v>
      </c>
      <c r="C24" s="4" t="s">
        <v>97</v>
      </c>
      <c r="D24" s="4" t="s">
        <v>70</v>
      </c>
      <c r="E24" s="4"/>
      <c r="F24" s="4"/>
      <c r="G24" s="4"/>
      <c r="H24" s="5">
        <v>0.3125</v>
      </c>
      <c r="I24" s="5">
        <v>0.40625</v>
      </c>
      <c r="J24" s="3">
        <f t="shared" si="0"/>
        <v>2.25</v>
      </c>
      <c r="K24" s="3">
        <v>6</v>
      </c>
      <c r="L24" s="12">
        <f t="shared" si="1"/>
        <v>1</v>
      </c>
      <c r="M24" s="3">
        <f t="shared" si="2"/>
        <v>6</v>
      </c>
      <c r="N24" s="3"/>
      <c r="O24" s="3"/>
      <c r="P24" s="4"/>
      <c r="Q24" s="4"/>
      <c r="R24" s="6"/>
    </row>
    <row r="25" spans="1:18" ht="15.75" x14ac:dyDescent="0.25">
      <c r="A25" s="45"/>
      <c r="B25" s="8" t="s">
        <v>38</v>
      </c>
      <c r="C25" s="4" t="s">
        <v>98</v>
      </c>
      <c r="D25" s="4" t="s">
        <v>25</v>
      </c>
      <c r="E25" s="4"/>
      <c r="F25" s="4"/>
      <c r="G25" s="4"/>
      <c r="H25" s="5">
        <v>0.33333333333333331</v>
      </c>
      <c r="I25" s="5">
        <v>0.375</v>
      </c>
      <c r="J25" s="3">
        <f t="shared" si="0"/>
        <v>1.0000000000000004</v>
      </c>
      <c r="K25" s="3">
        <v>1</v>
      </c>
      <c r="L25" s="12">
        <f t="shared" si="1"/>
        <v>1</v>
      </c>
      <c r="M25" s="3">
        <f t="shared" si="2"/>
        <v>1</v>
      </c>
      <c r="N25" s="3"/>
      <c r="O25" s="3"/>
      <c r="P25" s="4"/>
      <c r="Q25" s="4"/>
      <c r="R25" s="6"/>
    </row>
    <row r="26" spans="1:18" ht="15.75" x14ac:dyDescent="0.25">
      <c r="A26" s="45"/>
      <c r="B26" s="8" t="s">
        <v>33</v>
      </c>
      <c r="C26" s="4" t="s">
        <v>99</v>
      </c>
      <c r="D26" s="4" t="s">
        <v>25</v>
      </c>
      <c r="E26" s="4"/>
      <c r="F26" s="4"/>
      <c r="G26" s="4"/>
      <c r="H26" s="5">
        <v>0.375</v>
      </c>
      <c r="I26" s="5">
        <v>0.40625</v>
      </c>
      <c r="J26" s="3">
        <f t="shared" si="0"/>
        <v>0.75</v>
      </c>
      <c r="K26" s="3">
        <v>1.5</v>
      </c>
      <c r="L26" s="12">
        <f t="shared" si="1"/>
        <v>1</v>
      </c>
      <c r="M26" s="3">
        <f t="shared" si="2"/>
        <v>1.5</v>
      </c>
      <c r="N26" s="3"/>
      <c r="O26" s="3"/>
      <c r="P26" s="4"/>
      <c r="Q26" s="4"/>
      <c r="R26" s="6"/>
    </row>
    <row r="27" spans="1:18" ht="15.75" x14ac:dyDescent="0.25">
      <c r="A27" s="45"/>
      <c r="B27" s="8" t="s">
        <v>26</v>
      </c>
      <c r="C27" s="4" t="s">
        <v>100</v>
      </c>
      <c r="D27" s="4" t="s">
        <v>50</v>
      </c>
      <c r="E27" s="4" t="s">
        <v>70</v>
      </c>
      <c r="F27" s="4"/>
      <c r="G27" s="4"/>
      <c r="H27" s="5">
        <v>0.41666666666666669</v>
      </c>
      <c r="I27" s="5">
        <v>0.45833333333333331</v>
      </c>
      <c r="J27" s="3">
        <f t="shared" si="0"/>
        <v>0.99999999999999911</v>
      </c>
      <c r="K27" s="3">
        <v>4</v>
      </c>
      <c r="L27" s="12">
        <f t="shared" si="1"/>
        <v>2</v>
      </c>
      <c r="M27" s="3">
        <f t="shared" si="2"/>
        <v>2</v>
      </c>
      <c r="N27" s="3"/>
      <c r="O27" s="3"/>
      <c r="P27" s="4"/>
      <c r="Q27" s="4"/>
      <c r="R27" s="6"/>
    </row>
    <row r="28" spans="1:18" ht="15.75" x14ac:dyDescent="0.25">
      <c r="A28" s="45"/>
      <c r="B28" s="8" t="s">
        <v>56</v>
      </c>
      <c r="C28" s="4" t="s">
        <v>101</v>
      </c>
      <c r="D28" s="4" t="s">
        <v>25</v>
      </c>
      <c r="E28" s="4"/>
      <c r="F28" s="4"/>
      <c r="G28" s="4"/>
      <c r="H28" s="5">
        <v>0.41666666666666669</v>
      </c>
      <c r="I28" s="5">
        <v>0.44791666666666669</v>
      </c>
      <c r="J28" s="3">
        <f t="shared" si="0"/>
        <v>0.75</v>
      </c>
      <c r="K28" s="3">
        <v>2</v>
      </c>
      <c r="L28" s="12">
        <f t="shared" si="1"/>
        <v>1</v>
      </c>
      <c r="M28" s="3">
        <f t="shared" si="2"/>
        <v>2</v>
      </c>
      <c r="N28" s="3"/>
      <c r="O28" s="3"/>
      <c r="P28" s="4"/>
      <c r="Q28" s="4"/>
      <c r="R28" s="6"/>
    </row>
    <row r="29" spans="1:18" ht="15.75" x14ac:dyDescent="0.25">
      <c r="A29" s="45"/>
      <c r="B29" s="8" t="s">
        <v>68</v>
      </c>
      <c r="C29" s="4" t="s">
        <v>54</v>
      </c>
      <c r="D29" s="4" t="s">
        <v>50</v>
      </c>
      <c r="E29" s="4" t="s">
        <v>52</v>
      </c>
      <c r="F29" s="4"/>
      <c r="G29" s="4"/>
      <c r="H29" s="5">
        <v>0.36805555555555558</v>
      </c>
      <c r="I29" s="5">
        <v>0.40972222222222227</v>
      </c>
      <c r="J29" s="3">
        <f t="shared" si="0"/>
        <v>1.0000000000000004</v>
      </c>
      <c r="K29" s="3">
        <v>4</v>
      </c>
      <c r="L29" s="12">
        <f t="shared" si="1"/>
        <v>2</v>
      </c>
      <c r="M29" s="3">
        <f>K29/L29</f>
        <v>2</v>
      </c>
      <c r="N29" s="3"/>
      <c r="O29" s="3"/>
      <c r="P29" s="4"/>
      <c r="Q29" s="4"/>
      <c r="R29" s="6"/>
    </row>
    <row r="30" spans="1:18" ht="15.75" x14ac:dyDescent="0.25">
      <c r="A30" s="45"/>
      <c r="B30" s="8" t="s">
        <v>51</v>
      </c>
      <c r="C30" s="4" t="s">
        <v>102</v>
      </c>
      <c r="D30" s="4" t="s">
        <v>46</v>
      </c>
      <c r="E30" s="4" t="s">
        <v>79</v>
      </c>
      <c r="F30" s="4"/>
      <c r="G30" s="4"/>
      <c r="H30" s="5">
        <v>0.33333333333333331</v>
      </c>
      <c r="I30" s="5">
        <v>0.45833333333333331</v>
      </c>
      <c r="J30" s="3">
        <f t="shared" si="0"/>
        <v>3</v>
      </c>
      <c r="K30" s="3">
        <v>7</v>
      </c>
      <c r="L30" s="12">
        <f t="shared" si="1"/>
        <v>2</v>
      </c>
      <c r="M30" s="3">
        <f t="shared" ref="M30:M46" si="3">K30/L30</f>
        <v>3.5</v>
      </c>
      <c r="N30" s="3"/>
      <c r="O30" s="3"/>
      <c r="P30" s="4"/>
      <c r="Q30" s="4"/>
      <c r="R30" s="6"/>
    </row>
    <row r="31" spans="1:18" ht="15.75" x14ac:dyDescent="0.25">
      <c r="A31" s="15">
        <v>43054</v>
      </c>
      <c r="B31" s="8" t="s">
        <v>49</v>
      </c>
      <c r="C31" s="4" t="s">
        <v>103</v>
      </c>
      <c r="D31" s="4" t="s">
        <v>37</v>
      </c>
      <c r="E31" s="4" t="s">
        <v>52</v>
      </c>
      <c r="F31" s="4"/>
      <c r="G31" s="4"/>
      <c r="H31" s="5">
        <v>0.3125</v>
      </c>
      <c r="I31" s="5">
        <v>0.47916666666666669</v>
      </c>
      <c r="J31" s="3">
        <f t="shared" si="0"/>
        <v>4</v>
      </c>
      <c r="K31" s="3">
        <v>4</v>
      </c>
      <c r="L31" s="12">
        <f t="shared" si="1"/>
        <v>2</v>
      </c>
      <c r="M31" s="3">
        <f t="shared" si="3"/>
        <v>2</v>
      </c>
      <c r="N31" s="3"/>
      <c r="O31" s="3"/>
      <c r="P31" s="4"/>
      <c r="Q31" s="4"/>
      <c r="R31" s="6"/>
    </row>
    <row r="32" spans="1:18" ht="15.75" x14ac:dyDescent="0.25">
      <c r="A32" s="16"/>
      <c r="B32" s="8" t="s">
        <v>57</v>
      </c>
      <c r="C32" s="4" t="s">
        <v>104</v>
      </c>
      <c r="D32" s="4" t="s">
        <v>46</v>
      </c>
      <c r="E32" s="4" t="s">
        <v>52</v>
      </c>
      <c r="F32" s="4" t="s">
        <v>62</v>
      </c>
      <c r="G32" s="4" t="s">
        <v>79</v>
      </c>
      <c r="H32" s="5">
        <v>0.31944444444444448</v>
      </c>
      <c r="I32" s="5">
        <v>0.66666666666666663</v>
      </c>
      <c r="J32" s="3">
        <f t="shared" si="0"/>
        <v>8.3333333333333321</v>
      </c>
      <c r="K32" s="3">
        <v>8</v>
      </c>
      <c r="L32" s="12">
        <f t="shared" si="1"/>
        <v>4</v>
      </c>
      <c r="M32" s="3">
        <f t="shared" si="3"/>
        <v>2</v>
      </c>
      <c r="N32" s="3"/>
      <c r="O32" s="3"/>
      <c r="P32" s="4"/>
      <c r="Q32" s="4"/>
      <c r="R32" s="6"/>
    </row>
    <row r="33" spans="1:18" ht="15.75" x14ac:dyDescent="0.25">
      <c r="A33" s="16"/>
      <c r="B33" s="8" t="s">
        <v>73</v>
      </c>
      <c r="C33" s="4" t="s">
        <v>105</v>
      </c>
      <c r="D33" s="4" t="s">
        <v>37</v>
      </c>
      <c r="E33" s="4"/>
      <c r="F33" s="4"/>
      <c r="G33" s="4"/>
      <c r="H33" s="5">
        <v>0.31944444444444448</v>
      </c>
      <c r="I33" s="5">
        <v>0.36805555555555558</v>
      </c>
      <c r="J33" s="3">
        <f t="shared" si="0"/>
        <v>1.1666666666666665</v>
      </c>
      <c r="K33" s="3">
        <v>1.17</v>
      </c>
      <c r="L33" s="12">
        <f t="shared" si="1"/>
        <v>1</v>
      </c>
      <c r="M33" s="3">
        <f t="shared" si="3"/>
        <v>1.17</v>
      </c>
      <c r="N33" s="3"/>
      <c r="O33" s="3"/>
      <c r="P33" s="4"/>
      <c r="Q33" s="4"/>
      <c r="R33" s="6"/>
    </row>
    <row r="34" spans="1:18" ht="15.75" x14ac:dyDescent="0.25">
      <c r="A34" s="16"/>
      <c r="B34" s="8" t="s">
        <v>41</v>
      </c>
      <c r="C34" s="4" t="s">
        <v>106</v>
      </c>
      <c r="D34" s="4" t="s">
        <v>37</v>
      </c>
      <c r="E34" s="4"/>
      <c r="F34" s="4"/>
      <c r="G34" s="4"/>
      <c r="H34" s="5">
        <v>0.375</v>
      </c>
      <c r="I34" s="5">
        <v>0.4375</v>
      </c>
      <c r="J34" s="3">
        <f t="shared" si="0"/>
        <v>1.5</v>
      </c>
      <c r="K34" s="3">
        <v>3</v>
      </c>
      <c r="L34" s="12">
        <f t="shared" si="1"/>
        <v>1</v>
      </c>
      <c r="M34" s="3">
        <f t="shared" si="3"/>
        <v>3</v>
      </c>
      <c r="N34" s="3"/>
      <c r="O34" s="3"/>
      <c r="P34" s="4"/>
      <c r="Q34" s="4"/>
      <c r="R34" s="6"/>
    </row>
    <row r="35" spans="1:18" ht="15.75" x14ac:dyDescent="0.25">
      <c r="A35" s="17"/>
      <c r="B35" s="8" t="s">
        <v>69</v>
      </c>
      <c r="C35" s="4" t="s">
        <v>107</v>
      </c>
      <c r="D35" s="4" t="s">
        <v>46</v>
      </c>
      <c r="E35" s="4" t="s">
        <v>52</v>
      </c>
      <c r="F35" s="4"/>
      <c r="G35" s="4"/>
      <c r="H35" s="5">
        <v>0.60416666666666663</v>
      </c>
      <c r="I35" s="5">
        <v>0.6875</v>
      </c>
      <c r="J35" s="3">
        <f t="shared" si="0"/>
        <v>2.0000000000000009</v>
      </c>
      <c r="K35" s="3">
        <v>4.5</v>
      </c>
      <c r="L35" s="12">
        <f t="shared" si="1"/>
        <v>2</v>
      </c>
      <c r="M35" s="3">
        <f t="shared" si="3"/>
        <v>2.25</v>
      </c>
      <c r="N35" s="3"/>
      <c r="O35" s="3"/>
      <c r="P35" s="4"/>
      <c r="Q35" s="4"/>
      <c r="R35" s="6"/>
    </row>
    <row r="36" spans="1:18" ht="15.75" x14ac:dyDescent="0.25">
      <c r="A36" s="15">
        <v>43055</v>
      </c>
      <c r="B36" s="8" t="s">
        <v>82</v>
      </c>
      <c r="C36" s="4" t="s">
        <v>108</v>
      </c>
      <c r="D36" s="4" t="s">
        <v>23</v>
      </c>
      <c r="E36" s="4"/>
      <c r="F36" s="4"/>
      <c r="G36" s="4"/>
      <c r="H36" s="5">
        <v>0.33333333333333331</v>
      </c>
      <c r="I36" s="5">
        <v>0.40625</v>
      </c>
      <c r="J36" s="3">
        <f t="shared" si="0"/>
        <v>1.7500000000000004</v>
      </c>
      <c r="K36" s="3">
        <v>2</v>
      </c>
      <c r="L36" s="12">
        <f t="shared" si="1"/>
        <v>1</v>
      </c>
      <c r="M36" s="3">
        <f t="shared" si="3"/>
        <v>2</v>
      </c>
      <c r="N36" s="3"/>
      <c r="O36" s="3"/>
      <c r="P36" s="4"/>
      <c r="Q36" s="4"/>
      <c r="R36" s="6"/>
    </row>
    <row r="37" spans="1:18" ht="15.75" x14ac:dyDescent="0.25">
      <c r="A37" s="16"/>
      <c r="B37" s="8" t="s">
        <v>58</v>
      </c>
      <c r="C37" s="4" t="s">
        <v>109</v>
      </c>
      <c r="D37" s="4" t="s">
        <v>70</v>
      </c>
      <c r="E37" s="4" t="s">
        <v>52</v>
      </c>
      <c r="F37" s="4"/>
      <c r="G37" s="4"/>
      <c r="H37" s="5">
        <v>0.31944444444444448</v>
      </c>
      <c r="I37" s="5">
        <v>0.40277777777777773</v>
      </c>
      <c r="J37" s="3">
        <f t="shared" si="0"/>
        <v>1.9999999999999982</v>
      </c>
      <c r="K37" s="3">
        <v>4</v>
      </c>
      <c r="L37" s="12">
        <f t="shared" si="1"/>
        <v>2</v>
      </c>
      <c r="M37" s="3">
        <f t="shared" si="3"/>
        <v>2</v>
      </c>
      <c r="N37" s="3"/>
      <c r="O37" s="3"/>
      <c r="P37" s="4"/>
      <c r="Q37" s="4"/>
      <c r="R37" s="6"/>
    </row>
    <row r="38" spans="1:18" ht="15.75" x14ac:dyDescent="0.25">
      <c r="A38" s="16"/>
      <c r="B38" s="8" t="s">
        <v>28</v>
      </c>
      <c r="C38" s="4" t="s">
        <v>110</v>
      </c>
      <c r="D38" s="4" t="s">
        <v>46</v>
      </c>
      <c r="E38" s="4" t="s">
        <v>62</v>
      </c>
      <c r="F38" s="4"/>
      <c r="G38" s="4"/>
      <c r="H38" s="5">
        <v>0.3125</v>
      </c>
      <c r="I38" s="5">
        <v>0.4236111111111111</v>
      </c>
      <c r="J38" s="3">
        <f t="shared" si="0"/>
        <v>2.6666666666666665</v>
      </c>
      <c r="K38" s="3">
        <v>2</v>
      </c>
      <c r="L38" s="12">
        <f t="shared" si="1"/>
        <v>2</v>
      </c>
      <c r="M38" s="3">
        <f t="shared" si="3"/>
        <v>1</v>
      </c>
      <c r="N38" s="3"/>
      <c r="O38" s="3"/>
      <c r="P38" s="4"/>
      <c r="Q38" s="4"/>
      <c r="R38" s="6"/>
    </row>
    <row r="39" spans="1:18" ht="15.75" x14ac:dyDescent="0.25">
      <c r="A39" s="16"/>
      <c r="B39" s="8" t="s">
        <v>29</v>
      </c>
      <c r="C39" s="4" t="s">
        <v>111</v>
      </c>
      <c r="D39" s="4" t="s">
        <v>52</v>
      </c>
      <c r="E39" s="4" t="s">
        <v>70</v>
      </c>
      <c r="F39" s="4"/>
      <c r="G39" s="4"/>
      <c r="H39" s="5">
        <v>0.54861111111111105</v>
      </c>
      <c r="I39" s="5">
        <v>0.59722222222222221</v>
      </c>
      <c r="J39" s="3">
        <f t="shared" si="0"/>
        <v>1.1666666666666679</v>
      </c>
      <c r="K39" s="3">
        <v>1.17</v>
      </c>
      <c r="L39" s="12">
        <f t="shared" si="1"/>
        <v>2</v>
      </c>
      <c r="M39" s="3">
        <f t="shared" si="3"/>
        <v>0.58499999999999996</v>
      </c>
      <c r="N39" s="3"/>
      <c r="O39" s="3"/>
      <c r="P39" s="4"/>
      <c r="Q39" s="4"/>
      <c r="R39" s="6"/>
    </row>
    <row r="40" spans="1:18" ht="15.75" x14ac:dyDescent="0.25">
      <c r="A40" s="16"/>
      <c r="B40" s="8" t="s">
        <v>69</v>
      </c>
      <c r="C40" s="4" t="s">
        <v>112</v>
      </c>
      <c r="D40" s="4" t="s">
        <v>70</v>
      </c>
      <c r="E40" s="4" t="s">
        <v>52</v>
      </c>
      <c r="F40" s="4"/>
      <c r="G40" s="4"/>
      <c r="H40" s="5">
        <v>0.59722222222222221</v>
      </c>
      <c r="I40" s="5">
        <v>0.625</v>
      </c>
      <c r="J40" s="3">
        <f t="shared" si="0"/>
        <v>0.66666666666666696</v>
      </c>
      <c r="K40" s="3">
        <v>3</v>
      </c>
      <c r="L40" s="12">
        <f t="shared" si="1"/>
        <v>2</v>
      </c>
      <c r="M40" s="3">
        <f t="shared" si="3"/>
        <v>1.5</v>
      </c>
      <c r="N40" s="3"/>
      <c r="O40" s="3"/>
      <c r="P40" s="4"/>
      <c r="Q40" s="4"/>
      <c r="R40" s="6"/>
    </row>
    <row r="41" spans="1:18" ht="15.75" x14ac:dyDescent="0.25">
      <c r="A41" s="16"/>
      <c r="B41" s="8" t="s">
        <v>33</v>
      </c>
      <c r="C41" s="4" t="s">
        <v>113</v>
      </c>
      <c r="D41" s="4" t="s">
        <v>79</v>
      </c>
      <c r="E41" s="4"/>
      <c r="F41" s="4"/>
      <c r="G41" s="4"/>
      <c r="H41" s="5">
        <v>0.3888888888888889</v>
      </c>
      <c r="I41" s="5">
        <v>0.64583333333333337</v>
      </c>
      <c r="J41" s="3">
        <f t="shared" si="0"/>
        <v>6.1666666666666679</v>
      </c>
      <c r="K41" s="3">
        <f>J41*L41</f>
        <v>6.1666666666666679</v>
      </c>
      <c r="L41" s="12">
        <f t="shared" si="1"/>
        <v>1</v>
      </c>
      <c r="M41" s="3">
        <f t="shared" si="3"/>
        <v>6.1666666666666679</v>
      </c>
      <c r="N41" s="3"/>
      <c r="O41" s="3"/>
      <c r="P41" s="4"/>
      <c r="Q41" s="4"/>
      <c r="R41" s="6"/>
    </row>
    <row r="42" spans="1:18" ht="15.75" x14ac:dyDescent="0.25">
      <c r="A42" s="16"/>
      <c r="B42" s="10" t="s">
        <v>45</v>
      </c>
      <c r="C42" s="4"/>
      <c r="D42" s="4" t="s">
        <v>37</v>
      </c>
      <c r="E42" s="4"/>
      <c r="F42" s="4"/>
      <c r="G42" s="4"/>
      <c r="H42" s="5"/>
      <c r="I42" s="5"/>
      <c r="J42" s="3"/>
      <c r="K42" s="3">
        <v>8</v>
      </c>
      <c r="L42" s="12"/>
      <c r="M42" s="3"/>
      <c r="N42" s="3"/>
      <c r="O42" s="3"/>
      <c r="P42" s="4"/>
      <c r="Q42" s="4"/>
      <c r="R42" s="6"/>
    </row>
    <row r="43" spans="1:18" ht="15.75" x14ac:dyDescent="0.25">
      <c r="A43" s="16"/>
      <c r="B43" s="11"/>
      <c r="C43" s="4" t="s">
        <v>114</v>
      </c>
      <c r="D43" s="4" t="s">
        <v>50</v>
      </c>
      <c r="E43" s="4" t="s">
        <v>62</v>
      </c>
      <c r="F43" s="1"/>
      <c r="G43" s="4"/>
      <c r="H43" s="5">
        <v>0.38194444444444442</v>
      </c>
      <c r="I43" s="5">
        <v>0.66666666666666663</v>
      </c>
      <c r="J43" s="3">
        <f t="shared" si="0"/>
        <v>6.833333333333333</v>
      </c>
      <c r="K43" s="3">
        <v>6</v>
      </c>
      <c r="L43" s="12">
        <f t="shared" si="1"/>
        <v>2</v>
      </c>
      <c r="M43" s="3">
        <f t="shared" si="3"/>
        <v>3</v>
      </c>
      <c r="N43" s="3"/>
      <c r="O43" s="3"/>
      <c r="P43" s="4"/>
      <c r="Q43" s="4"/>
      <c r="R43" s="6"/>
    </row>
    <row r="44" spans="1:18" ht="15.75" x14ac:dyDescent="0.25">
      <c r="A44" s="16"/>
      <c r="B44" s="8" t="s">
        <v>24</v>
      </c>
      <c r="C44" s="4" t="s">
        <v>115</v>
      </c>
      <c r="D44" s="4" t="s">
        <v>46</v>
      </c>
      <c r="E44" s="4"/>
      <c r="F44" s="4"/>
      <c r="G44" s="4"/>
      <c r="H44" s="5">
        <v>0.67708333333333337</v>
      </c>
      <c r="I44" s="5">
        <v>0.6875</v>
      </c>
      <c r="J44" s="3">
        <f t="shared" si="0"/>
        <v>0.24999999999999911</v>
      </c>
      <c r="K44" s="3">
        <f>J44*L44</f>
        <v>0.24999999999999911</v>
      </c>
      <c r="L44" s="12">
        <f t="shared" si="1"/>
        <v>1</v>
      </c>
      <c r="M44" s="3">
        <f t="shared" si="3"/>
        <v>0.24999999999999911</v>
      </c>
      <c r="N44" s="3"/>
      <c r="O44" s="3"/>
      <c r="P44" s="4"/>
      <c r="Q44" s="4"/>
      <c r="R44" s="6"/>
    </row>
    <row r="45" spans="1:18" ht="15.75" x14ac:dyDescent="0.25">
      <c r="A45" s="17"/>
      <c r="B45" s="8" t="s">
        <v>42</v>
      </c>
      <c r="C45" s="4" t="s">
        <v>116</v>
      </c>
      <c r="D45" s="4" t="s">
        <v>46</v>
      </c>
      <c r="E45" s="4"/>
      <c r="F45" s="4"/>
      <c r="G45" s="4"/>
      <c r="H45" s="5">
        <v>0.58333333333333337</v>
      </c>
      <c r="I45" s="5">
        <v>0.59722222222222221</v>
      </c>
      <c r="J45" s="3">
        <f t="shared" si="0"/>
        <v>0.33333333333333215</v>
      </c>
      <c r="K45" s="3">
        <f>J45*L45</f>
        <v>0.33333333333333215</v>
      </c>
      <c r="L45" s="12">
        <f t="shared" si="1"/>
        <v>1</v>
      </c>
      <c r="M45" s="3">
        <f t="shared" si="3"/>
        <v>0.33333333333333215</v>
      </c>
      <c r="N45" s="3"/>
      <c r="O45" s="3"/>
      <c r="P45" s="4"/>
      <c r="Q45" s="4"/>
      <c r="R45" s="6"/>
    </row>
    <row r="46" spans="1:18" ht="15.75" x14ac:dyDescent="0.25">
      <c r="A46" s="51">
        <v>43056</v>
      </c>
      <c r="B46" s="8" t="s">
        <v>36</v>
      </c>
      <c r="C46" s="4" t="s">
        <v>117</v>
      </c>
      <c r="D46" s="4" t="s">
        <v>70</v>
      </c>
      <c r="E46" s="4" t="s">
        <v>79</v>
      </c>
      <c r="F46" s="4"/>
      <c r="G46" s="4"/>
      <c r="H46" s="5">
        <v>0.3125</v>
      </c>
      <c r="I46" s="5">
        <v>0.34027777777777773</v>
      </c>
      <c r="J46" s="3">
        <f t="shared" si="0"/>
        <v>0.66666666666666563</v>
      </c>
      <c r="K46" s="3">
        <f>J46*L46</f>
        <v>1.3333333333333313</v>
      </c>
      <c r="L46" s="12">
        <f t="shared" si="1"/>
        <v>2</v>
      </c>
      <c r="M46" s="3">
        <f t="shared" si="3"/>
        <v>0.66666666666666563</v>
      </c>
      <c r="N46" s="3"/>
      <c r="O46" s="3"/>
      <c r="P46" s="4"/>
      <c r="Q46" s="4"/>
      <c r="R46" s="6"/>
    </row>
    <row r="47" spans="1:18" ht="15.75" x14ac:dyDescent="0.25">
      <c r="A47" s="43" t="s">
        <v>67</v>
      </c>
      <c r="B47" s="50"/>
      <c r="C47" s="24"/>
      <c r="D47" s="25"/>
      <c r="E47" s="26"/>
      <c r="F47" s="26"/>
      <c r="G47" s="26"/>
      <c r="H47" s="27"/>
      <c r="I47" s="27"/>
      <c r="J47" s="19"/>
      <c r="K47" s="19"/>
      <c r="L47" s="19"/>
      <c r="M47" s="19"/>
      <c r="N47" s="1"/>
      <c r="O47" s="1"/>
      <c r="P47" s="42">
        <f>SUM(K48:K56)</f>
        <v>36.666666666666664</v>
      </c>
      <c r="Q47" s="41"/>
      <c r="R47" s="49"/>
    </row>
    <row r="48" spans="1:18" ht="15.75" x14ac:dyDescent="0.25">
      <c r="A48" s="21"/>
      <c r="B48" s="8" t="s">
        <v>118</v>
      </c>
      <c r="C48" s="4" t="s">
        <v>119</v>
      </c>
      <c r="D48" s="4" t="s">
        <v>70</v>
      </c>
      <c r="E48" s="4"/>
      <c r="F48" s="4"/>
      <c r="G48" s="4"/>
      <c r="H48" s="5">
        <v>0.56944444444444442</v>
      </c>
      <c r="I48" s="5">
        <v>0.65277777777777779</v>
      </c>
      <c r="J48" s="3">
        <f t="shared" ref="J48:J54" si="4">(I48-H48)*24</f>
        <v>2.0000000000000009</v>
      </c>
      <c r="K48" s="3">
        <v>3</v>
      </c>
      <c r="L48" s="12">
        <f t="shared" ref="L48:L54" si="5">COUNTA(D48:G48)</f>
        <v>1</v>
      </c>
      <c r="M48" s="3">
        <f t="shared" ref="M48:M54" si="6">K48/L48</f>
        <v>3</v>
      </c>
      <c r="N48" s="3"/>
      <c r="O48" s="3"/>
      <c r="P48" s="4"/>
      <c r="Q48" s="4"/>
      <c r="R48" s="6"/>
    </row>
    <row r="49" spans="1:18" ht="15.75" x14ac:dyDescent="0.25">
      <c r="A49" s="21"/>
      <c r="B49" s="8" t="s">
        <v>34</v>
      </c>
      <c r="C49" s="4" t="s">
        <v>120</v>
      </c>
      <c r="D49" s="4" t="s">
        <v>70</v>
      </c>
      <c r="E49" s="9"/>
      <c r="F49" s="4"/>
      <c r="G49" s="4"/>
      <c r="H49" s="5">
        <v>0.32291666666666669</v>
      </c>
      <c r="I49" s="5">
        <v>0.375</v>
      </c>
      <c r="J49" s="3">
        <f t="shared" si="4"/>
        <v>1.2499999999999996</v>
      </c>
      <c r="K49" s="3"/>
      <c r="L49" s="12">
        <f t="shared" si="5"/>
        <v>1</v>
      </c>
      <c r="M49" s="3">
        <f t="shared" si="6"/>
        <v>0</v>
      </c>
      <c r="N49" s="3"/>
      <c r="O49" s="3"/>
      <c r="P49" s="4"/>
      <c r="Q49" s="4"/>
      <c r="R49" s="6"/>
    </row>
    <row r="50" spans="1:18" ht="15.75" x14ac:dyDescent="0.25">
      <c r="A50" s="20"/>
      <c r="B50" s="8" t="s">
        <v>53</v>
      </c>
      <c r="C50" s="4" t="s">
        <v>121</v>
      </c>
      <c r="D50" s="4" t="s">
        <v>62</v>
      </c>
      <c r="E50" s="4" t="s">
        <v>52</v>
      </c>
      <c r="F50" s="4"/>
      <c r="G50" s="4"/>
      <c r="H50" s="5">
        <v>0.3125</v>
      </c>
      <c r="I50" s="5">
        <v>0.36805555555555558</v>
      </c>
      <c r="J50" s="3">
        <f t="shared" si="4"/>
        <v>1.3333333333333339</v>
      </c>
      <c r="K50" s="3">
        <v>2</v>
      </c>
      <c r="L50" s="12">
        <f t="shared" si="5"/>
        <v>2</v>
      </c>
      <c r="M50" s="3">
        <f t="shared" si="6"/>
        <v>1</v>
      </c>
      <c r="N50" s="3"/>
      <c r="O50" s="3"/>
      <c r="P50" s="4"/>
      <c r="Q50" s="4"/>
      <c r="R50" s="6"/>
    </row>
    <row r="51" spans="1:18" ht="63" x14ac:dyDescent="0.25">
      <c r="A51" s="45">
        <v>43053</v>
      </c>
      <c r="B51" s="8" t="s">
        <v>66</v>
      </c>
      <c r="C51" s="7" t="s">
        <v>122</v>
      </c>
      <c r="D51" s="4" t="s">
        <v>23</v>
      </c>
      <c r="E51" s="4" t="s">
        <v>37</v>
      </c>
      <c r="F51" s="4"/>
      <c r="G51" s="4"/>
      <c r="H51" s="5">
        <v>0.3125</v>
      </c>
      <c r="I51" s="5">
        <v>0.70833333333333337</v>
      </c>
      <c r="J51" s="3">
        <f t="shared" si="4"/>
        <v>9.5</v>
      </c>
      <c r="K51" s="3">
        <f>J51*L51</f>
        <v>19</v>
      </c>
      <c r="L51" s="12">
        <f t="shared" si="5"/>
        <v>2</v>
      </c>
      <c r="M51" s="3">
        <f t="shared" si="6"/>
        <v>9.5</v>
      </c>
      <c r="N51" s="3"/>
      <c r="O51" s="3" t="s">
        <v>123</v>
      </c>
      <c r="P51" s="4"/>
      <c r="Q51" s="4"/>
      <c r="R51" s="6"/>
    </row>
    <row r="52" spans="1:18" ht="15.75" x14ac:dyDescent="0.25">
      <c r="A52" s="52"/>
      <c r="B52" s="8" t="s">
        <v>55</v>
      </c>
      <c r="C52" s="4" t="s">
        <v>124</v>
      </c>
      <c r="D52" s="4" t="s">
        <v>50</v>
      </c>
      <c r="E52" s="4" t="s">
        <v>25</v>
      </c>
      <c r="F52" s="4"/>
      <c r="G52" s="4"/>
      <c r="H52" s="5">
        <v>0.61805555555555558</v>
      </c>
      <c r="I52" s="5">
        <v>0.65972222222222221</v>
      </c>
      <c r="J52" s="3">
        <f t="shared" si="4"/>
        <v>0.99999999999999911</v>
      </c>
      <c r="K52" s="3">
        <v>8</v>
      </c>
      <c r="L52" s="12">
        <f t="shared" si="5"/>
        <v>2</v>
      </c>
      <c r="M52" s="3">
        <f t="shared" si="6"/>
        <v>4</v>
      </c>
      <c r="N52" s="3"/>
      <c r="O52" s="3" t="s">
        <v>125</v>
      </c>
      <c r="P52" s="4"/>
      <c r="Q52" s="4"/>
      <c r="R52" s="6"/>
    </row>
    <row r="53" spans="1:18" ht="15.75" x14ac:dyDescent="0.25">
      <c r="A53" s="18"/>
      <c r="B53" s="8" t="s">
        <v>32</v>
      </c>
      <c r="C53" s="4" t="s">
        <v>126</v>
      </c>
      <c r="D53" s="4" t="s">
        <v>62</v>
      </c>
      <c r="E53" s="4"/>
      <c r="F53" s="4"/>
      <c r="G53" s="4"/>
      <c r="H53" s="5">
        <v>0.3125</v>
      </c>
      <c r="I53" s="5">
        <v>0.34027777777777773</v>
      </c>
      <c r="J53" s="3">
        <f t="shared" si="4"/>
        <v>0.66666666666666563</v>
      </c>
      <c r="K53" s="3">
        <f>J53*L53</f>
        <v>0.66666666666666563</v>
      </c>
      <c r="L53" s="12">
        <f t="shared" si="5"/>
        <v>1</v>
      </c>
      <c r="M53" s="3">
        <f t="shared" si="6"/>
        <v>0.66666666666666563</v>
      </c>
      <c r="N53" s="3"/>
      <c r="O53" s="3" t="s">
        <v>127</v>
      </c>
      <c r="P53" s="4"/>
      <c r="Q53" s="4"/>
      <c r="R53" s="6"/>
    </row>
    <row r="54" spans="1:18" ht="15.75" x14ac:dyDescent="0.25">
      <c r="A54" s="18">
        <v>43055</v>
      </c>
      <c r="B54" s="8" t="s">
        <v>72</v>
      </c>
      <c r="C54" s="4" t="s">
        <v>128</v>
      </c>
      <c r="D54" s="4" t="s">
        <v>23</v>
      </c>
      <c r="E54" s="4" t="s">
        <v>46</v>
      </c>
      <c r="F54" s="4"/>
      <c r="G54" s="4"/>
      <c r="H54" s="5">
        <v>0.5625</v>
      </c>
      <c r="I54" s="5">
        <v>0.64583333333333337</v>
      </c>
      <c r="J54" s="3">
        <f t="shared" si="4"/>
        <v>2.0000000000000009</v>
      </c>
      <c r="K54" s="3">
        <f>J54*L54</f>
        <v>4.0000000000000018</v>
      </c>
      <c r="L54" s="12">
        <f t="shared" si="5"/>
        <v>2</v>
      </c>
      <c r="M54" s="3">
        <f t="shared" si="6"/>
        <v>2.0000000000000009</v>
      </c>
      <c r="N54" s="3"/>
      <c r="O54" s="3" t="s">
        <v>129</v>
      </c>
      <c r="P54" s="4"/>
      <c r="Q54" s="4"/>
      <c r="R54" s="6"/>
    </row>
    <row r="55" spans="1:18" ht="15.75" x14ac:dyDescent="0.25">
      <c r="A55" s="32" t="s">
        <v>76</v>
      </c>
      <c r="B55" s="33"/>
      <c r="C55" s="34"/>
      <c r="D55" s="13"/>
      <c r="E55" s="35"/>
      <c r="F55" s="35"/>
      <c r="G55" s="35"/>
      <c r="H55" s="35"/>
      <c r="I55" s="35"/>
      <c r="J55" s="13"/>
      <c r="K55" s="36"/>
      <c r="L55" s="13">
        <f>((SUM(J5:J46))/(COUNTA(B5:B46)))</f>
        <v>2.3930894308971489</v>
      </c>
      <c r="M55" s="13"/>
      <c r="N55" s="13"/>
      <c r="O55" s="13"/>
      <c r="P55" s="13"/>
      <c r="Q55" s="13" t="e">
        <f>P40+#REF!+#REF!</f>
        <v>#REF!</v>
      </c>
      <c r="R55" s="37"/>
    </row>
    <row r="56" spans="1:18" ht="15.75" x14ac:dyDescent="0.25">
      <c r="A56" s="32" t="s">
        <v>77</v>
      </c>
      <c r="B56" s="38"/>
      <c r="C56" s="14"/>
      <c r="D56" s="23"/>
      <c r="E56" s="22"/>
      <c r="F56" s="22"/>
      <c r="G56" s="22"/>
      <c r="H56" s="22"/>
      <c r="I56" s="22"/>
      <c r="J56" s="39"/>
      <c r="K56" s="39"/>
      <c r="L56" s="13">
        <v>5</v>
      </c>
      <c r="M56" s="13"/>
      <c r="N56" s="13"/>
      <c r="O56" s="13"/>
      <c r="P56" s="13"/>
      <c r="Q56" s="13"/>
      <c r="R56" s="14"/>
    </row>
  </sheetData>
  <mergeCells count="21">
    <mergeCell ref="A36:A45"/>
    <mergeCell ref="B42:B43"/>
    <mergeCell ref="B4:C4"/>
    <mergeCell ref="Q1:Q2"/>
    <mergeCell ref="R1:R2"/>
    <mergeCell ref="A3:R3"/>
    <mergeCell ref="A5:A7"/>
    <mergeCell ref="A8:A17"/>
    <mergeCell ref="A31:A35"/>
    <mergeCell ref="K1:K2"/>
    <mergeCell ref="L1:L2"/>
    <mergeCell ref="M1:M2"/>
    <mergeCell ref="N1:N2"/>
    <mergeCell ref="O1:O2"/>
    <mergeCell ref="P1:P2"/>
    <mergeCell ref="A1:A2"/>
    <mergeCell ref="B1:B2"/>
    <mergeCell ref="C1:C2"/>
    <mergeCell ref="D1:G1"/>
    <mergeCell ref="H1:I1"/>
    <mergeCell ref="J1:J2"/>
  </mergeCells>
  <conditionalFormatting sqref="B52">
    <cfRule type="duplicateValues" dxfId="1" priority="2" stopIfTrue="1"/>
  </conditionalFormatting>
  <conditionalFormatting sqref="B5:B46">
    <cfRule type="duplicateValues" dxfId="0" priority="1" stopIfTrue="1"/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>Viettel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thuattq1</dc:creator>
  <cp:lastModifiedBy>thuattq1</cp:lastModifiedBy>
  <dcterms:created xsi:type="dcterms:W3CDTF">2017-12-11T02:10:18Z</dcterms:created>
  <dcterms:modified xsi:type="dcterms:W3CDTF">2017-12-11T09:46:06Z</dcterms:modified>
</cp:coreProperties>
</file>