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eroIKudaibergen\Desktop\Собенина\"/>
    </mc:Choice>
  </mc:AlternateContent>
  <bookViews>
    <workbookView xWindow="480" yWindow="45" windowWidth="23955" windowHeight="12600" activeTab="1"/>
  </bookViews>
  <sheets>
    <sheet name="Основной лист" sheetId="1" r:id="rId1"/>
    <sheet name="Дополнительный лист" sheetId="2" r:id="rId2"/>
  </sheets>
  <calcPr calcId="152511"/>
  <pivotCaches>
    <pivotCache cacheId="0" r:id="rId3"/>
  </pivotCaches>
</workbook>
</file>

<file path=xl/calcChain.xml><?xml version="1.0" encoding="utf-8"?>
<calcChain xmlns="http://schemas.openxmlformats.org/spreadsheetml/2006/main">
  <c r="AH26" i="1" l="1"/>
  <c r="AL18" i="1"/>
  <c r="AL17" i="1"/>
  <c r="AL15" i="1"/>
  <c r="AL14" i="1"/>
  <c r="AK9" i="1"/>
  <c r="AK8" i="1"/>
  <c r="AN10" i="1" s="1"/>
  <c r="AK4" i="1"/>
  <c r="AK3" i="1"/>
  <c r="O26" i="1"/>
  <c r="O28" i="1"/>
  <c r="O45" i="1"/>
  <c r="O50" i="1"/>
  <c r="O51" i="1"/>
  <c r="O74" i="1"/>
  <c r="O110" i="1"/>
  <c r="O135" i="1"/>
  <c r="O136" i="1"/>
  <c r="O159" i="1"/>
  <c r="O160" i="1"/>
  <c r="O194" i="1"/>
  <c r="O195" i="1"/>
  <c r="L2" i="1"/>
  <c r="O2" i="1" s="1"/>
  <c r="L3" i="1"/>
  <c r="O3" i="1" s="1"/>
  <c r="L4" i="1"/>
  <c r="O4" i="1" s="1"/>
  <c r="L5" i="1"/>
  <c r="O5" i="1" s="1"/>
  <c r="L6" i="1"/>
  <c r="O6" i="1" s="1"/>
  <c r="L7" i="1"/>
  <c r="O7" i="1" s="1"/>
  <c r="L8" i="1"/>
  <c r="O8" i="1" s="1"/>
  <c r="L9" i="1"/>
  <c r="O9" i="1" s="1"/>
  <c r="L10" i="1"/>
  <c r="O10" i="1" s="1"/>
  <c r="L11" i="1"/>
  <c r="O11" i="1" s="1"/>
  <c r="L12" i="1"/>
  <c r="O12" i="1" s="1"/>
  <c r="L13" i="1"/>
  <c r="O13" i="1" s="1"/>
  <c r="L14" i="1"/>
  <c r="O14" i="1" s="1"/>
  <c r="L15" i="1"/>
  <c r="O15" i="1" s="1"/>
  <c r="L16" i="1"/>
  <c r="O16" i="1" s="1"/>
  <c r="L17" i="1"/>
  <c r="O17" i="1" s="1"/>
  <c r="L18" i="1"/>
  <c r="O18" i="1" s="1"/>
  <c r="L19" i="1"/>
  <c r="O19" i="1" s="1"/>
  <c r="L20" i="1"/>
  <c r="O20" i="1" s="1"/>
  <c r="L21" i="1"/>
  <c r="O21" i="1" s="1"/>
  <c r="L22" i="1"/>
  <c r="O22" i="1" s="1"/>
  <c r="L23" i="1"/>
  <c r="O23" i="1" s="1"/>
  <c r="L24" i="1"/>
  <c r="O24" i="1" s="1"/>
  <c r="L25" i="1"/>
  <c r="O25" i="1" s="1"/>
  <c r="L26" i="1"/>
  <c r="L27" i="1"/>
  <c r="O27" i="1" s="1"/>
  <c r="L28" i="1"/>
  <c r="L29" i="1"/>
  <c r="O29" i="1" s="1"/>
  <c r="L30" i="1"/>
  <c r="O30" i="1" s="1"/>
  <c r="L31" i="1"/>
  <c r="O31" i="1" s="1"/>
  <c r="L32" i="1"/>
  <c r="O32" i="1" s="1"/>
  <c r="L33" i="1"/>
  <c r="O33" i="1" s="1"/>
  <c r="L34" i="1"/>
  <c r="O34" i="1" s="1"/>
  <c r="L35" i="1"/>
  <c r="O35" i="1" s="1"/>
  <c r="L36" i="1"/>
  <c r="O36" i="1" s="1"/>
  <c r="L37" i="1"/>
  <c r="O37" i="1" s="1"/>
  <c r="L38" i="1"/>
  <c r="O38" i="1" s="1"/>
  <c r="L39" i="1"/>
  <c r="O39" i="1" s="1"/>
  <c r="L40" i="1"/>
  <c r="O40" i="1" s="1"/>
  <c r="L41" i="1"/>
  <c r="O41" i="1" s="1"/>
  <c r="L42" i="1"/>
  <c r="O42" i="1" s="1"/>
  <c r="L43" i="1"/>
  <c r="O43" i="1" s="1"/>
  <c r="L44" i="1"/>
  <c r="O44" i="1" s="1"/>
  <c r="L45" i="1"/>
  <c r="L46" i="1"/>
  <c r="O46" i="1" s="1"/>
  <c r="L47" i="1"/>
  <c r="O47" i="1" s="1"/>
  <c r="L48" i="1"/>
  <c r="O48" i="1" s="1"/>
  <c r="L49" i="1"/>
  <c r="O49" i="1" s="1"/>
  <c r="L50" i="1"/>
  <c r="L51" i="1"/>
  <c r="L52" i="1"/>
  <c r="O52" i="1" s="1"/>
  <c r="L53" i="1"/>
  <c r="O53" i="1" s="1"/>
  <c r="L54" i="1"/>
  <c r="O54" i="1" s="1"/>
  <c r="L55" i="1"/>
  <c r="O55" i="1" s="1"/>
  <c r="L56" i="1"/>
  <c r="O56" i="1" s="1"/>
  <c r="L57" i="1"/>
  <c r="O57" i="1" s="1"/>
  <c r="L58" i="1"/>
  <c r="O58" i="1" s="1"/>
  <c r="L59" i="1"/>
  <c r="O59" i="1" s="1"/>
  <c r="L60" i="1"/>
  <c r="O60" i="1" s="1"/>
  <c r="L61" i="1"/>
  <c r="O61" i="1" s="1"/>
  <c r="L62" i="1"/>
  <c r="O62" i="1" s="1"/>
  <c r="L63" i="1"/>
  <c r="O63" i="1" s="1"/>
  <c r="L64" i="1"/>
  <c r="O64" i="1" s="1"/>
  <c r="L65" i="1"/>
  <c r="O65" i="1" s="1"/>
  <c r="L66" i="1"/>
  <c r="O66" i="1" s="1"/>
  <c r="L67" i="1"/>
  <c r="O67" i="1" s="1"/>
  <c r="L68" i="1"/>
  <c r="O68" i="1" s="1"/>
  <c r="L69" i="1"/>
  <c r="O69" i="1" s="1"/>
  <c r="L70" i="1"/>
  <c r="O70" i="1" s="1"/>
  <c r="L71" i="1"/>
  <c r="O71" i="1" s="1"/>
  <c r="L72" i="1"/>
  <c r="O72" i="1" s="1"/>
  <c r="L73" i="1"/>
  <c r="O73" i="1" s="1"/>
  <c r="L74" i="1"/>
  <c r="L75" i="1"/>
  <c r="O75" i="1" s="1"/>
  <c r="L76" i="1"/>
  <c r="O76" i="1" s="1"/>
  <c r="L77" i="1"/>
  <c r="O77" i="1" s="1"/>
  <c r="L78" i="1"/>
  <c r="O78" i="1" s="1"/>
  <c r="L79" i="1"/>
  <c r="O79" i="1" s="1"/>
  <c r="L80" i="1"/>
  <c r="O80" i="1" s="1"/>
  <c r="L81" i="1"/>
  <c r="O81" i="1" s="1"/>
  <c r="L82" i="1"/>
  <c r="O82" i="1" s="1"/>
  <c r="L83" i="1"/>
  <c r="O83" i="1" s="1"/>
  <c r="L84" i="1"/>
  <c r="O84" i="1" s="1"/>
  <c r="L85" i="1"/>
  <c r="O85" i="1" s="1"/>
  <c r="L86" i="1"/>
  <c r="O86" i="1" s="1"/>
  <c r="L87" i="1"/>
  <c r="O87" i="1" s="1"/>
  <c r="L88" i="1"/>
  <c r="O88" i="1" s="1"/>
  <c r="L89" i="1"/>
  <c r="O89" i="1" s="1"/>
  <c r="L90" i="1"/>
  <c r="O90" i="1" s="1"/>
  <c r="L91" i="1"/>
  <c r="O91" i="1" s="1"/>
  <c r="L92" i="1"/>
  <c r="O92" i="1" s="1"/>
  <c r="L93" i="1"/>
  <c r="O93" i="1" s="1"/>
  <c r="L94" i="1"/>
  <c r="O94" i="1" s="1"/>
  <c r="L95" i="1"/>
  <c r="O95" i="1" s="1"/>
  <c r="L96" i="1"/>
  <c r="O96" i="1" s="1"/>
  <c r="L97" i="1"/>
  <c r="O97" i="1" s="1"/>
  <c r="L98" i="1"/>
  <c r="O98" i="1" s="1"/>
  <c r="L99" i="1"/>
  <c r="O99" i="1" s="1"/>
  <c r="L100" i="1"/>
  <c r="O100" i="1" s="1"/>
  <c r="L101" i="1"/>
  <c r="O101" i="1" s="1"/>
  <c r="L102" i="1"/>
  <c r="O102" i="1" s="1"/>
  <c r="L103" i="1"/>
  <c r="O103" i="1" s="1"/>
  <c r="L104" i="1"/>
  <c r="O104" i="1" s="1"/>
  <c r="L105" i="1"/>
  <c r="O105" i="1" s="1"/>
  <c r="L106" i="1"/>
  <c r="O106" i="1" s="1"/>
  <c r="L107" i="1"/>
  <c r="O107" i="1" s="1"/>
  <c r="L108" i="1"/>
  <c r="O108" i="1" s="1"/>
  <c r="L109" i="1"/>
  <c r="O109" i="1" s="1"/>
  <c r="L110" i="1"/>
  <c r="L111" i="1"/>
  <c r="O111" i="1" s="1"/>
  <c r="L112" i="1"/>
  <c r="O112" i="1" s="1"/>
  <c r="L113" i="1"/>
  <c r="O113" i="1" s="1"/>
  <c r="L114" i="1"/>
  <c r="O114" i="1" s="1"/>
  <c r="L115" i="1"/>
  <c r="O115" i="1" s="1"/>
  <c r="L116" i="1"/>
  <c r="O116" i="1" s="1"/>
  <c r="L117" i="1"/>
  <c r="O117" i="1" s="1"/>
  <c r="L118" i="1"/>
  <c r="O118" i="1" s="1"/>
  <c r="L119" i="1"/>
  <c r="O119" i="1" s="1"/>
  <c r="L120" i="1"/>
  <c r="O120" i="1" s="1"/>
  <c r="L121" i="1"/>
  <c r="O121" i="1" s="1"/>
  <c r="L122" i="1"/>
  <c r="O122" i="1" s="1"/>
  <c r="L123" i="1"/>
  <c r="O123" i="1" s="1"/>
  <c r="L124" i="1"/>
  <c r="O124" i="1" s="1"/>
  <c r="L125" i="1"/>
  <c r="O125" i="1" s="1"/>
  <c r="L126" i="1"/>
  <c r="O126" i="1" s="1"/>
  <c r="L127" i="1"/>
  <c r="O127" i="1" s="1"/>
  <c r="L128" i="1"/>
  <c r="O128" i="1" s="1"/>
  <c r="L129" i="1"/>
  <c r="O129" i="1" s="1"/>
  <c r="L130" i="1"/>
  <c r="O130" i="1" s="1"/>
  <c r="L131" i="1"/>
  <c r="O131" i="1" s="1"/>
  <c r="L132" i="1"/>
  <c r="O132" i="1" s="1"/>
  <c r="L133" i="1"/>
  <c r="O133" i="1" s="1"/>
  <c r="L134" i="1"/>
  <c r="O134" i="1" s="1"/>
  <c r="L135" i="1"/>
  <c r="L136" i="1"/>
  <c r="L137" i="1"/>
  <c r="O137" i="1" s="1"/>
  <c r="L138" i="1"/>
  <c r="O138" i="1" s="1"/>
  <c r="L139" i="1"/>
  <c r="O139" i="1" s="1"/>
  <c r="L140" i="1"/>
  <c r="O140" i="1" s="1"/>
  <c r="L141" i="1"/>
  <c r="O141" i="1" s="1"/>
  <c r="L142" i="1"/>
  <c r="O142" i="1" s="1"/>
  <c r="L143" i="1"/>
  <c r="O143" i="1" s="1"/>
  <c r="L144" i="1"/>
  <c r="O144" i="1" s="1"/>
  <c r="L145" i="1"/>
  <c r="O145" i="1" s="1"/>
  <c r="L146" i="1"/>
  <c r="O146" i="1" s="1"/>
  <c r="L147" i="1"/>
  <c r="O147" i="1" s="1"/>
  <c r="L148" i="1"/>
  <c r="O148" i="1" s="1"/>
  <c r="L149" i="1"/>
  <c r="O149" i="1" s="1"/>
  <c r="L150" i="1"/>
  <c r="O150" i="1" s="1"/>
  <c r="L151" i="1"/>
  <c r="O151" i="1" s="1"/>
  <c r="L152" i="1"/>
  <c r="O152" i="1" s="1"/>
  <c r="L153" i="1"/>
  <c r="O153" i="1" s="1"/>
  <c r="L154" i="1"/>
  <c r="O154" i="1" s="1"/>
  <c r="L155" i="1"/>
  <c r="O155" i="1" s="1"/>
  <c r="L156" i="1"/>
  <c r="O156" i="1" s="1"/>
  <c r="L157" i="1"/>
  <c r="O157" i="1" s="1"/>
  <c r="L158" i="1"/>
  <c r="O158" i="1" s="1"/>
  <c r="L159" i="1"/>
  <c r="L160" i="1"/>
  <c r="L161" i="1"/>
  <c r="O161" i="1" s="1"/>
  <c r="L162" i="1"/>
  <c r="O162" i="1" s="1"/>
  <c r="L163" i="1"/>
  <c r="O163" i="1" s="1"/>
  <c r="L164" i="1"/>
  <c r="O164" i="1" s="1"/>
  <c r="L165" i="1"/>
  <c r="O165" i="1" s="1"/>
  <c r="L166" i="1"/>
  <c r="O166" i="1" s="1"/>
  <c r="L167" i="1"/>
  <c r="O167" i="1" s="1"/>
  <c r="L168" i="1"/>
  <c r="O168" i="1" s="1"/>
  <c r="L169" i="1"/>
  <c r="O169" i="1" s="1"/>
  <c r="L170" i="1"/>
  <c r="O170" i="1" s="1"/>
  <c r="L171" i="1"/>
  <c r="O171" i="1" s="1"/>
  <c r="L172" i="1"/>
  <c r="O172" i="1" s="1"/>
  <c r="L173" i="1"/>
  <c r="O173" i="1" s="1"/>
  <c r="L174" i="1"/>
  <c r="O174" i="1" s="1"/>
  <c r="L175" i="1"/>
  <c r="O175" i="1" s="1"/>
  <c r="L176" i="1"/>
  <c r="O176" i="1" s="1"/>
  <c r="L177" i="1"/>
  <c r="O177" i="1" s="1"/>
  <c r="L178" i="1"/>
  <c r="O178" i="1" s="1"/>
  <c r="L179" i="1"/>
  <c r="O179" i="1" s="1"/>
  <c r="L180" i="1"/>
  <c r="O180" i="1" s="1"/>
  <c r="L181" i="1"/>
  <c r="O181" i="1" s="1"/>
  <c r="L182" i="1"/>
  <c r="O182" i="1" s="1"/>
  <c r="L183" i="1"/>
  <c r="O183" i="1" s="1"/>
  <c r="L184" i="1"/>
  <c r="O184" i="1" s="1"/>
  <c r="L185" i="1"/>
  <c r="O185" i="1" s="1"/>
  <c r="L186" i="1"/>
  <c r="O186" i="1" s="1"/>
  <c r="L187" i="1"/>
  <c r="O187" i="1" s="1"/>
  <c r="L188" i="1"/>
  <c r="O188" i="1" s="1"/>
  <c r="L189" i="1"/>
  <c r="O189" i="1" s="1"/>
  <c r="L190" i="1"/>
  <c r="O190" i="1" s="1"/>
  <c r="L191" i="1"/>
  <c r="O191" i="1" s="1"/>
  <c r="L192" i="1"/>
  <c r="O192" i="1" s="1"/>
  <c r="L193" i="1"/>
  <c r="O193" i="1" s="1"/>
  <c r="L194" i="1"/>
  <c r="L195" i="1"/>
  <c r="L196" i="1"/>
  <c r="O196" i="1" s="1"/>
  <c r="L197" i="1"/>
  <c r="O197" i="1" s="1"/>
  <c r="L198" i="1"/>
  <c r="O198" i="1" s="1"/>
  <c r="L199" i="1"/>
  <c r="O199" i="1" s="1"/>
  <c r="L200" i="1"/>
  <c r="O200" i="1" s="1"/>
  <c r="L201" i="1"/>
  <c r="O201" i="1" s="1"/>
  <c r="AH43" i="1"/>
  <c r="AH42" i="1"/>
  <c r="AH41" i="1"/>
  <c r="G2" i="1"/>
  <c r="J2" i="1" s="1"/>
  <c r="G3" i="1"/>
  <c r="G4" i="1"/>
  <c r="G5" i="1"/>
  <c r="J5" i="1" s="1"/>
  <c r="G6" i="1"/>
  <c r="J6" i="1" s="1"/>
  <c r="G7" i="1"/>
  <c r="J7" i="1" s="1"/>
  <c r="G8" i="1"/>
  <c r="J8" i="1" s="1"/>
  <c r="G9" i="1"/>
  <c r="J9" i="1" s="1"/>
  <c r="G10" i="1"/>
  <c r="J10" i="1" s="1"/>
  <c r="G11" i="1"/>
  <c r="J11" i="1" s="1"/>
  <c r="G12" i="1"/>
  <c r="J12" i="1" s="1"/>
  <c r="G13" i="1"/>
  <c r="J13" i="1" s="1"/>
  <c r="G14" i="1"/>
  <c r="J14" i="1" s="1"/>
  <c r="G15" i="1"/>
  <c r="G16" i="1"/>
  <c r="J16" i="1" s="1"/>
  <c r="G17" i="1"/>
  <c r="J17" i="1" s="1"/>
  <c r="G18" i="1"/>
  <c r="J18" i="1" s="1"/>
  <c r="G19" i="1"/>
  <c r="J19" i="1" s="1"/>
  <c r="G20" i="1"/>
  <c r="J20" i="1" s="1"/>
  <c r="G21" i="1"/>
  <c r="J21" i="1" s="1"/>
  <c r="G22" i="1"/>
  <c r="J22" i="1" s="1"/>
  <c r="G23" i="1"/>
  <c r="J23" i="1" s="1"/>
  <c r="G24" i="1"/>
  <c r="J24" i="1" s="1"/>
  <c r="G25" i="1"/>
  <c r="J25" i="1" s="1"/>
  <c r="G26" i="1"/>
  <c r="J26" i="1" s="1"/>
  <c r="G27" i="1"/>
  <c r="J27" i="1" s="1"/>
  <c r="G28" i="1"/>
  <c r="G29" i="1"/>
  <c r="J29" i="1" s="1"/>
  <c r="G30" i="1"/>
  <c r="J30" i="1" s="1"/>
  <c r="G31" i="1"/>
  <c r="J31" i="1" s="1"/>
  <c r="G32" i="1"/>
  <c r="J32" i="1" s="1"/>
  <c r="G33" i="1"/>
  <c r="G34" i="1"/>
  <c r="J34" i="1" s="1"/>
  <c r="G35" i="1"/>
  <c r="J35" i="1" s="1"/>
  <c r="G36" i="1"/>
  <c r="J36" i="1" s="1"/>
  <c r="G37" i="1"/>
  <c r="J37" i="1" s="1"/>
  <c r="G38" i="1"/>
  <c r="G39" i="1"/>
  <c r="J39" i="1" s="1"/>
  <c r="G40" i="1"/>
  <c r="J40" i="1" s="1"/>
  <c r="G41" i="1"/>
  <c r="J41" i="1" s="1"/>
  <c r="G42" i="1"/>
  <c r="J42" i="1" s="1"/>
  <c r="G43" i="1"/>
  <c r="J43" i="1" s="1"/>
  <c r="G44" i="1"/>
  <c r="G45" i="1"/>
  <c r="J45" i="1" s="1"/>
  <c r="G46" i="1"/>
  <c r="J46" i="1" s="1"/>
  <c r="G47" i="1"/>
  <c r="J47" i="1" s="1"/>
  <c r="G48" i="1"/>
  <c r="J48" i="1" s="1"/>
  <c r="G49" i="1"/>
  <c r="J49" i="1" s="1"/>
  <c r="G50" i="1"/>
  <c r="J50" i="1" s="1"/>
  <c r="G51" i="1"/>
  <c r="J51" i="1" s="1"/>
  <c r="G52" i="1"/>
  <c r="J52" i="1" s="1"/>
  <c r="G53" i="1"/>
  <c r="J53" i="1" s="1"/>
  <c r="G54" i="1"/>
  <c r="J54" i="1" s="1"/>
  <c r="G55" i="1"/>
  <c r="J55" i="1" s="1"/>
  <c r="G56" i="1"/>
  <c r="J56" i="1" s="1"/>
  <c r="G57" i="1"/>
  <c r="J57" i="1" s="1"/>
  <c r="G58" i="1"/>
  <c r="J58" i="1" s="1"/>
  <c r="G59" i="1"/>
  <c r="J59" i="1" s="1"/>
  <c r="G60" i="1"/>
  <c r="J60" i="1" s="1"/>
  <c r="G61" i="1"/>
  <c r="J61" i="1" s="1"/>
  <c r="G62" i="1"/>
  <c r="J62" i="1" s="1"/>
  <c r="G63" i="1"/>
  <c r="G64" i="1"/>
  <c r="J64" i="1" s="1"/>
  <c r="G65" i="1"/>
  <c r="J65" i="1" s="1"/>
  <c r="G66" i="1"/>
  <c r="J66" i="1" s="1"/>
  <c r="G67" i="1"/>
  <c r="J67" i="1" s="1"/>
  <c r="G68" i="1"/>
  <c r="J68" i="1" s="1"/>
  <c r="G69" i="1"/>
  <c r="G70" i="1"/>
  <c r="J70" i="1" s="1"/>
  <c r="G71" i="1"/>
  <c r="J71" i="1" s="1"/>
  <c r="G72" i="1"/>
  <c r="J72" i="1" s="1"/>
  <c r="G73" i="1"/>
  <c r="J73" i="1" s="1"/>
  <c r="G74" i="1"/>
  <c r="G75" i="1"/>
  <c r="G76" i="1"/>
  <c r="J76" i="1" s="1"/>
  <c r="G77" i="1"/>
  <c r="J77" i="1" s="1"/>
  <c r="G78" i="1"/>
  <c r="J78" i="1" s="1"/>
  <c r="G79" i="1"/>
  <c r="J79" i="1" s="1"/>
  <c r="G80" i="1"/>
  <c r="J80" i="1" s="1"/>
  <c r="G81" i="1"/>
  <c r="J81" i="1" s="1"/>
  <c r="G82" i="1"/>
  <c r="J82" i="1" s="1"/>
  <c r="G83" i="1"/>
  <c r="J83" i="1" s="1"/>
  <c r="G84" i="1"/>
  <c r="J84" i="1" s="1"/>
  <c r="G85" i="1"/>
  <c r="J85" i="1" s="1"/>
  <c r="G86" i="1"/>
  <c r="J86" i="1" s="1"/>
  <c r="G87" i="1"/>
  <c r="J87" i="1" s="1"/>
  <c r="G88" i="1"/>
  <c r="J88" i="1" s="1"/>
  <c r="G89" i="1"/>
  <c r="J89" i="1" s="1"/>
  <c r="G90" i="1"/>
  <c r="J90" i="1" s="1"/>
  <c r="G91" i="1"/>
  <c r="J91" i="1" s="1"/>
  <c r="G92" i="1"/>
  <c r="J92" i="1" s="1"/>
  <c r="G93" i="1"/>
  <c r="J93" i="1" s="1"/>
  <c r="G94" i="1"/>
  <c r="J94" i="1" s="1"/>
  <c r="G95" i="1"/>
  <c r="J95" i="1" s="1"/>
  <c r="G96" i="1"/>
  <c r="J96" i="1" s="1"/>
  <c r="G97" i="1"/>
  <c r="J97" i="1" s="1"/>
  <c r="G98" i="1"/>
  <c r="G99" i="1"/>
  <c r="G100" i="1"/>
  <c r="J100" i="1" s="1"/>
  <c r="G101" i="1"/>
  <c r="J101" i="1" s="1"/>
  <c r="G102" i="1"/>
  <c r="J102" i="1" s="1"/>
  <c r="G103" i="1"/>
  <c r="J103" i="1" s="1"/>
  <c r="G104" i="1"/>
  <c r="J104" i="1" s="1"/>
  <c r="G105" i="1"/>
  <c r="J105" i="1" s="1"/>
  <c r="G106" i="1"/>
  <c r="J106" i="1" s="1"/>
  <c r="G107" i="1"/>
  <c r="J107" i="1" s="1"/>
  <c r="G108" i="1"/>
  <c r="J108" i="1" s="1"/>
  <c r="G109" i="1"/>
  <c r="J109" i="1" s="1"/>
  <c r="G110" i="1"/>
  <c r="J110" i="1" s="1"/>
  <c r="G111" i="1"/>
  <c r="J111" i="1" s="1"/>
  <c r="G112" i="1"/>
  <c r="J112" i="1" s="1"/>
  <c r="G113" i="1"/>
  <c r="J113" i="1" s="1"/>
  <c r="G114" i="1"/>
  <c r="J114" i="1" s="1"/>
  <c r="G115" i="1"/>
  <c r="J115" i="1" s="1"/>
  <c r="G116" i="1"/>
  <c r="J116" i="1" s="1"/>
  <c r="G117" i="1"/>
  <c r="G118" i="1"/>
  <c r="J118" i="1" s="1"/>
  <c r="G119" i="1"/>
  <c r="J119" i="1" s="1"/>
  <c r="G120" i="1"/>
  <c r="J120" i="1" s="1"/>
  <c r="G121" i="1"/>
  <c r="J121" i="1" s="1"/>
  <c r="G122" i="1"/>
  <c r="J122" i="1" s="1"/>
  <c r="G123" i="1"/>
  <c r="J123" i="1" s="1"/>
  <c r="G124" i="1"/>
  <c r="J124" i="1" s="1"/>
  <c r="G125" i="1"/>
  <c r="J125" i="1" s="1"/>
  <c r="G126" i="1"/>
  <c r="J126" i="1" s="1"/>
  <c r="G127" i="1"/>
  <c r="J127" i="1" s="1"/>
  <c r="G128" i="1"/>
  <c r="J128" i="1" s="1"/>
  <c r="G129" i="1"/>
  <c r="G130" i="1"/>
  <c r="G131" i="1"/>
  <c r="J131" i="1" s="1"/>
  <c r="G132" i="1"/>
  <c r="J132" i="1" s="1"/>
  <c r="G133" i="1"/>
  <c r="J133" i="1" s="1"/>
  <c r="G134" i="1"/>
  <c r="J134" i="1" s="1"/>
  <c r="G135" i="1"/>
  <c r="G136" i="1"/>
  <c r="J136" i="1" s="1"/>
  <c r="G137" i="1"/>
  <c r="J137" i="1" s="1"/>
  <c r="G138" i="1"/>
  <c r="J138" i="1" s="1"/>
  <c r="G139" i="1"/>
  <c r="J139" i="1" s="1"/>
  <c r="G140" i="1"/>
  <c r="J140" i="1" s="1"/>
  <c r="G141" i="1"/>
  <c r="J141" i="1" s="1"/>
  <c r="G142" i="1"/>
  <c r="J142" i="1" s="1"/>
  <c r="G143" i="1"/>
  <c r="J143" i="1" s="1"/>
  <c r="G144" i="1"/>
  <c r="J144" i="1" s="1"/>
  <c r="G145" i="1"/>
  <c r="J145" i="1" s="1"/>
  <c r="G146" i="1"/>
  <c r="J146" i="1" s="1"/>
  <c r="G147" i="1"/>
  <c r="J147" i="1" s="1"/>
  <c r="G148" i="1"/>
  <c r="J148" i="1" s="1"/>
  <c r="G149" i="1"/>
  <c r="J149" i="1" s="1"/>
  <c r="G150" i="1"/>
  <c r="J150" i="1" s="1"/>
  <c r="G151" i="1"/>
  <c r="J151" i="1" s="1"/>
  <c r="G152" i="1"/>
  <c r="J152" i="1" s="1"/>
  <c r="G153" i="1"/>
  <c r="J153" i="1" s="1"/>
  <c r="G154" i="1"/>
  <c r="J154" i="1" s="1"/>
  <c r="G155" i="1"/>
  <c r="J155" i="1" s="1"/>
  <c r="G156" i="1"/>
  <c r="J156" i="1" s="1"/>
  <c r="G157" i="1"/>
  <c r="J157" i="1" s="1"/>
  <c r="G158" i="1"/>
  <c r="J158" i="1" s="1"/>
  <c r="G159" i="1"/>
  <c r="G160" i="1"/>
  <c r="J160" i="1" s="1"/>
  <c r="G161" i="1"/>
  <c r="J161" i="1" s="1"/>
  <c r="G162" i="1"/>
  <c r="J162" i="1" s="1"/>
  <c r="G163" i="1"/>
  <c r="G164" i="1"/>
  <c r="J164" i="1" s="1"/>
  <c r="G165" i="1"/>
  <c r="J165" i="1" s="1"/>
  <c r="G166" i="1"/>
  <c r="J166" i="1" s="1"/>
  <c r="G167" i="1"/>
  <c r="J167" i="1" s="1"/>
  <c r="G168" i="1"/>
  <c r="J168" i="1" s="1"/>
  <c r="G169" i="1"/>
  <c r="J169" i="1" s="1"/>
  <c r="G170" i="1"/>
  <c r="J170" i="1" s="1"/>
  <c r="G171" i="1"/>
  <c r="J171" i="1" s="1"/>
  <c r="G172" i="1"/>
  <c r="J172" i="1" s="1"/>
  <c r="G173" i="1"/>
  <c r="J173" i="1" s="1"/>
  <c r="G174" i="1"/>
  <c r="J174" i="1" s="1"/>
  <c r="G175" i="1"/>
  <c r="J175" i="1" s="1"/>
  <c r="G176" i="1"/>
  <c r="J176" i="1" s="1"/>
  <c r="G177" i="1"/>
  <c r="G178" i="1"/>
  <c r="J178" i="1" s="1"/>
  <c r="G179" i="1"/>
  <c r="J179" i="1" s="1"/>
  <c r="G180" i="1"/>
  <c r="J180" i="1" s="1"/>
  <c r="G181" i="1"/>
  <c r="J181" i="1" s="1"/>
  <c r="G182" i="1"/>
  <c r="J182" i="1" s="1"/>
  <c r="G183" i="1"/>
  <c r="J183" i="1" s="1"/>
  <c r="G184" i="1"/>
  <c r="J184" i="1" s="1"/>
  <c r="G185" i="1"/>
  <c r="J185" i="1" s="1"/>
  <c r="G186" i="1"/>
  <c r="J186" i="1" s="1"/>
  <c r="G187" i="1"/>
  <c r="J187" i="1" s="1"/>
  <c r="G188" i="1"/>
  <c r="J188" i="1" s="1"/>
  <c r="G189" i="1"/>
  <c r="J189" i="1" s="1"/>
  <c r="G190" i="1"/>
  <c r="J190" i="1" s="1"/>
  <c r="G191" i="1"/>
  <c r="J191" i="1" s="1"/>
  <c r="G192" i="1"/>
  <c r="J192" i="1" s="1"/>
  <c r="G193" i="1"/>
  <c r="J193" i="1" s="1"/>
  <c r="G194" i="1"/>
  <c r="J194" i="1" s="1"/>
  <c r="G195" i="1"/>
  <c r="J195" i="1" s="1"/>
  <c r="G196" i="1"/>
  <c r="J196" i="1" s="1"/>
  <c r="G197" i="1"/>
  <c r="J197" i="1" s="1"/>
  <c r="G198" i="1"/>
  <c r="J198" i="1" s="1"/>
  <c r="G199" i="1"/>
  <c r="J199" i="1" s="1"/>
  <c r="G200" i="1"/>
  <c r="J200" i="1" s="1"/>
  <c r="G201" i="1"/>
  <c r="J3" i="1"/>
  <c r="J4" i="1"/>
  <c r="J15" i="1"/>
  <c r="J28" i="1"/>
  <c r="J33" i="1"/>
  <c r="J38" i="1"/>
  <c r="J44" i="1"/>
  <c r="J63" i="1"/>
  <c r="J69" i="1"/>
  <c r="J74" i="1"/>
  <c r="J75" i="1"/>
  <c r="J98" i="1"/>
  <c r="J99" i="1"/>
  <c r="J117" i="1"/>
  <c r="J129" i="1"/>
  <c r="J130" i="1"/>
  <c r="J135" i="1"/>
  <c r="J159" i="1"/>
  <c r="J163" i="1"/>
  <c r="J177" i="1"/>
  <c r="J201" i="1"/>
  <c r="AN5" i="1" l="1"/>
  <c r="AG36" i="1"/>
  <c r="AG37" i="1" s="1"/>
  <c r="AG38" i="1" s="1"/>
  <c r="AB43" i="1"/>
  <c r="AB44" i="1" s="1"/>
  <c r="W5" i="1" a="1"/>
  <c r="W7" i="1" s="1"/>
  <c r="V5" i="1" a="1"/>
  <c r="V7" i="1" s="1"/>
  <c r="U16" i="1"/>
  <c r="U15" i="1"/>
  <c r="U14" i="1"/>
  <c r="U13" i="1"/>
  <c r="U12" i="1"/>
  <c r="U11" i="1"/>
  <c r="U10" i="1"/>
  <c r="U9" i="1"/>
  <c r="U8" i="1"/>
  <c r="U7" i="1"/>
  <c r="U6" i="1"/>
  <c r="U5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F6" i="1" a="1"/>
  <c r="AF10" i="1" s="1"/>
  <c r="W6" i="1" l="1"/>
  <c r="W5" i="1"/>
  <c r="W16" i="1"/>
  <c r="W15" i="1"/>
  <c r="W14" i="1"/>
  <c r="W13" i="1"/>
  <c r="W12" i="1"/>
  <c r="W11" i="1"/>
  <c r="W10" i="1"/>
  <c r="W9" i="1"/>
  <c r="W8" i="1"/>
  <c r="V6" i="1"/>
  <c r="V5" i="1"/>
  <c r="V16" i="1"/>
  <c r="V15" i="1"/>
  <c r="V14" i="1"/>
  <c r="V13" i="1"/>
  <c r="V12" i="1"/>
  <c r="V11" i="1"/>
  <c r="V10" i="1"/>
  <c r="V9" i="1"/>
  <c r="V8" i="1"/>
  <c r="AF9" i="1"/>
  <c r="AF8" i="1"/>
  <c r="AF7" i="1"/>
  <c r="AF6" i="1"/>
  <c r="AF17" i="1"/>
  <c r="AF16" i="1"/>
  <c r="AF15" i="1"/>
  <c r="AF14" i="1"/>
  <c r="AF13" i="1"/>
  <c r="AF12" i="1"/>
  <c r="AF11" i="1"/>
  <c r="AD26" i="1" a="1"/>
  <c r="AD26" i="1" s="1"/>
  <c r="AE26" i="1" a="1"/>
  <c r="AE36" i="1" s="1"/>
  <c r="AA5" i="1" a="1"/>
  <c r="AA8" i="1" s="1"/>
  <c r="AE26" i="1" l="1"/>
  <c r="AD29" i="1"/>
  <c r="AD28" i="1"/>
  <c r="AE38" i="1"/>
  <c r="AA5" i="1"/>
  <c r="AD38" i="1"/>
  <c r="AE37" i="1"/>
  <c r="AA6" i="1"/>
  <c r="AD27" i="1"/>
  <c r="AA17" i="1"/>
  <c r="AD32" i="1"/>
  <c r="AE28" i="1"/>
  <c r="AE27" i="1"/>
  <c r="AA16" i="1"/>
  <c r="AD30" i="1"/>
  <c r="AE32" i="1"/>
  <c r="AA7" i="1"/>
  <c r="AD36" i="1"/>
  <c r="AE33" i="1"/>
  <c r="AA10" i="1"/>
  <c r="AD37" i="1"/>
  <c r="AE35" i="1"/>
  <c r="AA9" i="1"/>
  <c r="AD33" i="1"/>
  <c r="AE31" i="1"/>
  <c r="AA14" i="1"/>
  <c r="AA15" i="1"/>
  <c r="AD34" i="1"/>
  <c r="AE29" i="1"/>
  <c r="AA13" i="1"/>
  <c r="AD31" i="1"/>
  <c r="AE34" i="1"/>
  <c r="AA12" i="1"/>
  <c r="AD35" i="1"/>
  <c r="AE30" i="1"/>
  <c r="AA11" i="1"/>
</calcChain>
</file>

<file path=xl/connections.xml><?xml version="1.0" encoding="utf-8"?>
<connections xmlns="http://schemas.openxmlformats.org/spreadsheetml/2006/main">
  <connection id="1" sourceFile="C:\Users\LeroIKudaibergen\Desktop\Собенина\Данные_для лабораторной работы №4.xlsx" keepAlive="1" name="Данные_для лабораторной работы №4" type="5" refreshedVersion="5">
    <dbPr connection="Provider=Microsoft.ACE.OLEDB.12.0;User ID=Admin;Data Source=C:\Users\LeroIKudaibergen\Desktop\Собенина\Данные_для лабораторной работы №4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Лист1$" commandType="3"/>
  </connection>
</connections>
</file>

<file path=xl/sharedStrings.xml><?xml version="1.0" encoding="utf-8"?>
<sst xmlns="http://schemas.openxmlformats.org/spreadsheetml/2006/main" count="692" uniqueCount="44">
  <si>
    <t>пол</t>
  </si>
  <si>
    <t>цель полета</t>
  </si>
  <si>
    <t>самая важная характеристика</t>
  </si>
  <si>
    <t>возраст</t>
  </si>
  <si>
    <t>мужчина</t>
  </si>
  <si>
    <t>бизнес</t>
  </si>
  <si>
    <t>частота рейсов</t>
  </si>
  <si>
    <t>комфорт</t>
  </si>
  <si>
    <t>личные цели</t>
  </si>
  <si>
    <t>точность</t>
  </si>
  <si>
    <t>женщина</t>
  </si>
  <si>
    <t>годовой доход, тыс. руб.</t>
  </si>
  <si>
    <t>Количество полетов за последний год</t>
  </si>
  <si>
    <t>Названия строк</t>
  </si>
  <si>
    <t>Общий итог</t>
  </si>
  <si>
    <t>Названия столбцов</t>
  </si>
  <si>
    <t>Количество по полю цель полета</t>
  </si>
  <si>
    <t>Количество по полю самая важная характеристика</t>
  </si>
  <si>
    <t>левая граница</t>
  </si>
  <si>
    <t>интервала</t>
  </si>
  <si>
    <t>правая граница</t>
  </si>
  <si>
    <t>частота</t>
  </si>
  <si>
    <t>всего</t>
  </si>
  <si>
    <t>годовой доход</t>
  </si>
  <si>
    <t>Средняя точка интервала</t>
  </si>
  <si>
    <t xml:space="preserve">Частота  </t>
  </si>
  <si>
    <t>Средняя частота</t>
  </si>
  <si>
    <t>дисперсия по возрасту</t>
  </si>
  <si>
    <t xml:space="preserve">Среднее </t>
  </si>
  <si>
    <t>Мода</t>
  </si>
  <si>
    <t>Медиана</t>
  </si>
  <si>
    <t>отклонение по возрасту</t>
  </si>
  <si>
    <t>Отклонение по доходу</t>
  </si>
  <si>
    <t>Дисперсия по доходу</t>
  </si>
  <si>
    <t>Возраст max</t>
  </si>
  <si>
    <t>Возраст min</t>
  </si>
  <si>
    <t>Размах вариации по возрасту</t>
  </si>
  <si>
    <t>Доход max</t>
  </si>
  <si>
    <t>Доход min</t>
  </si>
  <si>
    <t>Размах вариации по доходу</t>
  </si>
  <si>
    <t>Среднне для выборки бизнеса</t>
  </si>
  <si>
    <t>Дисперсия для выборки бизнеса</t>
  </si>
  <si>
    <t>Среднне для выборки личные</t>
  </si>
  <si>
    <t>Дисперсия для выборки личные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</si>
</sst>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1" fillId="0" borderId="0" xfId="1"/>
    <xf numFmtId="0" fontId="2" fillId="0" borderId="0" xfId="1" applyFont="1" applyAlignment="1">
      <alignment horizontal="center" wrapText="1"/>
    </xf>
    <xf numFmtId="0" fontId="1" fillId="0" borderId="0" xfId="1" applyAlignment="1">
      <alignment horizontal="right"/>
    </xf>
    <xf numFmtId="0" fontId="1" fillId="0" borderId="0" xfId="1" applyAlignment="1"/>
    <xf numFmtId="0" fontId="1" fillId="0" borderId="0" xfId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0" borderId="2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 indent="4"/>
    </xf>
    <xf numFmtId="0" fontId="5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" fontId="1" fillId="3" borderId="0" xfId="1" applyNumberFormat="1" applyFill="1" applyAlignment="1">
      <alignment horizontal="center" vertical="top"/>
    </xf>
    <xf numFmtId="1" fontId="1" fillId="3" borderId="0" xfId="1" applyNumberFormat="1" applyFill="1"/>
    <xf numFmtId="0" fontId="0" fillId="3" borderId="0" xfId="0" applyFill="1" applyAlignment="1">
      <alignment horizontal="center"/>
    </xf>
    <xf numFmtId="0" fontId="0" fillId="0" borderId="0" xfId="0" applyAlignment="1"/>
    <xf numFmtId="0" fontId="6" fillId="0" borderId="0" xfId="0" applyFont="1" applyAlignment="1"/>
    <xf numFmtId="0" fontId="6" fillId="4" borderId="0" xfId="0" applyFont="1" applyFill="1" applyAlignment="1">
      <alignment horizontal="center"/>
    </xf>
    <xf numFmtId="0" fontId="0" fillId="4" borderId="0" xfId="0" applyFill="1"/>
    <xf numFmtId="0" fontId="6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6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2"/>
    </xf>
    <xf numFmtId="0" fontId="4" fillId="0" borderId="1" xfId="0" applyFont="1" applyBorder="1" applyAlignment="1">
      <alignment horizontal="left" vertical="center" wrapText="1" indent="5"/>
    </xf>
    <xf numFmtId="0" fontId="4" fillId="0" borderId="2" xfId="0" applyFont="1" applyBorder="1" applyAlignment="1">
      <alignment horizontal="left" vertical="center" wrapText="1" indent="5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 пассажиров по возрасту</a:t>
            </a:r>
          </a:p>
        </c:rich>
      </c:tx>
      <c:layout>
        <c:manualLayout>
          <c:xMode val="edge"/>
          <c:yMode val="edge"/>
          <c:x val="0.1844582239720035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'Основной лист'!$AA$5:$AA$17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14</c:v>
                </c:pt>
                <c:pt idx="3">
                  <c:v>32</c:v>
                </c:pt>
                <c:pt idx="4">
                  <c:v>32</c:v>
                </c:pt>
                <c:pt idx="5">
                  <c:v>22</c:v>
                </c:pt>
                <c:pt idx="6">
                  <c:v>24</c:v>
                </c:pt>
                <c:pt idx="7">
                  <c:v>22</c:v>
                </c:pt>
                <c:pt idx="8">
                  <c:v>18</c:v>
                </c:pt>
                <c:pt idx="9">
                  <c:v>20</c:v>
                </c:pt>
                <c:pt idx="10">
                  <c:v>8</c:v>
                </c:pt>
                <c:pt idx="11">
                  <c:v>2</c:v>
                </c:pt>
                <c:pt idx="12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6906368"/>
        <c:axId val="323076168"/>
      </c:barChart>
      <c:catAx>
        <c:axId val="256906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3076168"/>
        <c:crosses val="autoZero"/>
        <c:auto val="1"/>
        <c:lblAlgn val="ctr"/>
        <c:lblOffset val="100"/>
        <c:noMultiLvlLbl val="0"/>
      </c:catAx>
      <c:valAx>
        <c:axId val="32307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690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</a:t>
            </a:r>
            <a:r>
              <a:rPr lang="ru-RU" baseline="0"/>
              <a:t> пассажиров по уровню заработка</a:t>
            </a:r>
            <a:endParaRPr lang="ru-RU"/>
          </a:p>
        </c:rich>
      </c:tx>
      <c:layout>
        <c:manualLayout>
          <c:xMode val="edge"/>
          <c:yMode val="edge"/>
          <c:x val="0.12526377952755904"/>
          <c:y val="6.9444444444444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'Основной лист'!$AF$6:$AF$17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34</c:v>
                </c:pt>
                <c:pt idx="6">
                  <c:v>18</c:v>
                </c:pt>
                <c:pt idx="7">
                  <c:v>2</c:v>
                </c:pt>
                <c:pt idx="8">
                  <c:v>24</c:v>
                </c:pt>
                <c:pt idx="9">
                  <c:v>12</c:v>
                </c:pt>
                <c:pt idx="10">
                  <c:v>32</c:v>
                </c:pt>
                <c:pt idx="11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3747368"/>
        <c:axId val="133747760"/>
        <c:axId val="0"/>
      </c:bar3DChart>
      <c:catAx>
        <c:axId val="133747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747760"/>
        <c:crosses val="autoZero"/>
        <c:auto val="1"/>
        <c:lblAlgn val="ctr"/>
        <c:lblOffset val="100"/>
        <c:noMultiLvlLbl val="0"/>
      </c:catAx>
      <c:valAx>
        <c:axId val="13374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747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'Основной лист'!$T$5:$T$16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3745800"/>
        <c:axId val="324043768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'Основной лист'!$V$5:$V$16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34</c:v>
                </c:pt>
                <c:pt idx="6">
                  <c:v>18</c:v>
                </c:pt>
                <c:pt idx="7">
                  <c:v>2</c:v>
                </c:pt>
                <c:pt idx="8">
                  <c:v>24</c:v>
                </c:pt>
                <c:pt idx="9">
                  <c:v>12</c:v>
                </c:pt>
                <c:pt idx="10">
                  <c:v>32</c:v>
                </c:pt>
                <c:pt idx="11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745800"/>
        <c:axId val="324043768"/>
      </c:lineChart>
      <c:catAx>
        <c:axId val="133745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043768"/>
        <c:crosses val="autoZero"/>
        <c:auto val="1"/>
        <c:lblAlgn val="ctr"/>
        <c:lblOffset val="100"/>
        <c:noMultiLvlLbl val="0"/>
      </c:catAx>
      <c:valAx>
        <c:axId val="32404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745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Анализ симметричности возраста</a:t>
            </a:r>
          </a:p>
        </c:rich>
      </c:tx>
      <c:layout>
        <c:manualLayout>
          <c:xMode val="edge"/>
          <c:yMode val="edge"/>
          <c:x val="0.42308333333333326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'Основной лист'!$AD$26:$AD$38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30</c:v>
                </c:pt>
                <c:pt idx="4">
                  <c:v>20</c:v>
                </c:pt>
                <c:pt idx="5">
                  <c:v>30</c:v>
                </c:pt>
                <c:pt idx="6">
                  <c:v>32</c:v>
                </c:pt>
                <c:pt idx="7">
                  <c:v>18</c:v>
                </c:pt>
                <c:pt idx="8">
                  <c:v>26</c:v>
                </c:pt>
                <c:pt idx="9">
                  <c:v>12</c:v>
                </c:pt>
                <c:pt idx="10">
                  <c:v>14</c:v>
                </c:pt>
                <c:pt idx="11">
                  <c:v>4</c:v>
                </c:pt>
                <c:pt idx="12">
                  <c:v>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42200"/>
        <c:axId val="324044552"/>
      </c:scatterChart>
      <c:valAx>
        <c:axId val="324042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044552"/>
        <c:crosses val="autoZero"/>
        <c:crossBetween val="midCat"/>
      </c:valAx>
      <c:valAx>
        <c:axId val="324044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042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Анализ симметрии по доходу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'Основной лист'!$W$5:$W$16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18</c:v>
                </c:pt>
                <c:pt idx="6">
                  <c:v>16</c:v>
                </c:pt>
                <c:pt idx="7">
                  <c:v>20</c:v>
                </c:pt>
                <c:pt idx="8">
                  <c:v>24</c:v>
                </c:pt>
                <c:pt idx="9">
                  <c:v>10</c:v>
                </c:pt>
                <c:pt idx="10">
                  <c:v>2</c:v>
                </c:pt>
                <c:pt idx="11">
                  <c:v>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39848"/>
        <c:axId val="324043376"/>
      </c:scatterChart>
      <c:valAx>
        <c:axId val="324039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043376"/>
        <c:crosses val="autoZero"/>
        <c:crossBetween val="midCat"/>
      </c:valAx>
      <c:valAx>
        <c:axId val="32404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039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[Данные_для лабораторной работы №4.xlsx]Дополнительный лист!СводнаяТаблица2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'Дополнительный лист'!$B$1:$B$2</c:f>
              <c:strCache>
                <c:ptCount val="1"/>
                <c:pt idx="0">
                  <c:v>бизнес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'Дополнительный лист'!$A$3:$A$5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'Дополнительный лист'!$B$3:$B$5</c:f>
              <c:numCache>
                <c:formatCode>General</c:formatCode>
                <c:ptCount val="2"/>
                <c:pt idx="0">
                  <c:v>30</c:v>
                </c:pt>
                <c:pt idx="1">
                  <c:v>98</c:v>
                </c:pt>
              </c:numCache>
            </c:numRef>
          </c:val>
        </c:ser>
        <c:ser>
          <c:idx val="1"/>
          <c:order val="1"/>
          <c:tx>
            <c:strRef>
              <c:f>'Дополнительный лист'!$C$1:$C$2</c:f>
              <c:strCache>
                <c:ptCount val="1"/>
                <c:pt idx="0">
                  <c:v>личные цели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'Дополнительный лист'!$A$3:$A$5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'Дополнительный лист'!$C$3:$C$5</c:f>
              <c:numCache>
                <c:formatCode>General</c:formatCode>
                <c:ptCount val="2"/>
                <c:pt idx="0">
                  <c:v>20</c:v>
                </c:pt>
                <c:pt idx="1">
                  <c:v>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046120"/>
        <c:axId val="324040240"/>
      </c:barChart>
      <c:catAx>
        <c:axId val="324046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040240"/>
        <c:crosses val="autoZero"/>
        <c:auto val="1"/>
        <c:lblAlgn val="ctr"/>
        <c:lblOffset val="100"/>
        <c:noMultiLvlLbl val="0"/>
      </c:catAx>
      <c:valAx>
        <c:axId val="32404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046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[Данные_для лабораторной работы №4.xlsx]Дополнительный лист!СводнаяТаблица3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'Дополнительный лист'!$B$8:$B$9</c:f>
              <c:strCache>
                <c:ptCount val="1"/>
                <c:pt idx="0">
                  <c:v>комфорт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'Дополнительный лист'!$A$10:$A$12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'Дополнительный лист'!$B$10:$B$12</c:f>
              <c:numCache>
                <c:formatCode>General</c:formatCode>
                <c:ptCount val="2"/>
                <c:pt idx="0">
                  <c:v>30</c:v>
                </c:pt>
                <c:pt idx="1">
                  <c:v>46</c:v>
                </c:pt>
              </c:numCache>
            </c:numRef>
          </c:val>
        </c:ser>
        <c:ser>
          <c:idx val="1"/>
          <c:order val="1"/>
          <c:tx>
            <c:strRef>
              <c:f>'Дополнительный лист'!$C$8:$C$9</c:f>
              <c:strCache>
                <c:ptCount val="1"/>
                <c:pt idx="0">
                  <c:v>точность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'Дополнительный лист'!$A$10:$A$12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'Дополнительный лист'!$C$10:$C$12</c:f>
              <c:numCache>
                <c:formatCode>General</c:formatCode>
                <c:ptCount val="2"/>
                <c:pt idx="0">
                  <c:v>10</c:v>
                </c:pt>
                <c:pt idx="1">
                  <c:v>36</c:v>
                </c:pt>
              </c:numCache>
            </c:numRef>
          </c:val>
        </c:ser>
        <c:ser>
          <c:idx val="2"/>
          <c:order val="2"/>
          <c:tx>
            <c:strRef>
              <c:f>'Дополнительный лист'!$D$8:$D$9</c:f>
              <c:strCache>
                <c:ptCount val="1"/>
                <c:pt idx="0">
                  <c:v>частота рейсов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'Дополнительный лист'!$A$10:$A$12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'Дополнительный лист'!$D$10:$D$12</c:f>
              <c:numCache>
                <c:formatCode>General</c:formatCode>
                <c:ptCount val="2"/>
                <c:pt idx="0">
                  <c:v>10</c:v>
                </c:pt>
                <c:pt idx="1">
                  <c:v>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042592"/>
        <c:axId val="324040632"/>
      </c:barChart>
      <c:catAx>
        <c:axId val="32404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040632"/>
        <c:crosses val="autoZero"/>
        <c:auto val="1"/>
        <c:lblAlgn val="ctr"/>
        <c:lblOffset val="100"/>
        <c:noMultiLvlLbl val="0"/>
      </c:catAx>
      <c:valAx>
        <c:axId val="324040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04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[Данные_для лабораторной работы №4.xlsx]Дополнительный лист!СводнаяТаблица4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'Дополнительный лист'!$B$15:$B$16</c:f>
              <c:strCache>
                <c:ptCount val="1"/>
                <c:pt idx="0">
                  <c:v>комфорт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'Дополнительный лист'!$A$17:$A$19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'Дополнительный лист'!$B$17:$B$19</c:f>
              <c:numCache>
                <c:formatCode>General</c:formatCode>
                <c:ptCount val="2"/>
                <c:pt idx="0">
                  <c:v>48</c:v>
                </c:pt>
                <c:pt idx="1">
                  <c:v>28</c:v>
                </c:pt>
              </c:numCache>
            </c:numRef>
          </c:val>
        </c:ser>
        <c:ser>
          <c:idx val="1"/>
          <c:order val="1"/>
          <c:tx>
            <c:strRef>
              <c:f>'Дополнительный лист'!$C$15:$C$16</c:f>
              <c:strCache>
                <c:ptCount val="1"/>
                <c:pt idx="0">
                  <c:v>точность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'Дополнительный лист'!$A$17:$A$19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'Дополнительный лист'!$C$17:$C$19</c:f>
              <c:numCache>
                <c:formatCode>General</c:formatCode>
                <c:ptCount val="2"/>
                <c:pt idx="0">
                  <c:v>26</c:v>
                </c:pt>
                <c:pt idx="1">
                  <c:v>20</c:v>
                </c:pt>
              </c:numCache>
            </c:numRef>
          </c:val>
        </c:ser>
        <c:ser>
          <c:idx val="2"/>
          <c:order val="2"/>
          <c:tx>
            <c:strRef>
              <c:f>'Дополнительный лист'!$D$15:$D$16</c:f>
              <c:strCache>
                <c:ptCount val="1"/>
                <c:pt idx="0">
                  <c:v>частота рейсов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'Дополнительный лист'!$A$17:$A$19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'Дополнительный лист'!$D$17:$D$19</c:f>
              <c:numCache>
                <c:formatCode>General</c:formatCode>
                <c:ptCount val="2"/>
                <c:pt idx="0">
                  <c:v>54</c:v>
                </c:pt>
                <c:pt idx="1">
                  <c:v>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039456"/>
        <c:axId val="324920352"/>
      </c:barChart>
      <c:catAx>
        <c:axId val="32403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920352"/>
        <c:crosses val="autoZero"/>
        <c:auto val="1"/>
        <c:lblAlgn val="ctr"/>
        <c:lblOffset val="100"/>
        <c:noMultiLvlLbl val="0"/>
      </c:catAx>
      <c:valAx>
        <c:axId val="32492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03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180975</xdr:colOff>
      <xdr:row>22</xdr:row>
      <xdr:rowOff>71437</xdr:rowOff>
    </xdr:from>
    <xdr:to>
      <xdr:col>24</xdr:col>
      <xdr:colOff>485775</xdr:colOff>
      <xdr:row>36</xdr:row>
      <xdr:rowOff>147637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558511</xdr:colOff>
      <xdr:row>73</xdr:row>
      <xdr:rowOff>164522</xdr:rowOff>
    </xdr:from>
    <xdr:to>
      <xdr:col>34</xdr:col>
      <xdr:colOff>257175</xdr:colOff>
      <xdr:row>88</xdr:row>
      <xdr:rowOff>7359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552450</xdr:colOff>
      <xdr:row>39</xdr:row>
      <xdr:rowOff>80962</xdr:rowOff>
    </xdr:from>
    <xdr:to>
      <xdr:col>25</xdr:col>
      <xdr:colOff>247650</xdr:colOff>
      <xdr:row>53</xdr:row>
      <xdr:rowOff>157162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600075</xdr:colOff>
      <xdr:row>53</xdr:row>
      <xdr:rowOff>176212</xdr:rowOff>
    </xdr:from>
    <xdr:to>
      <xdr:col>32</xdr:col>
      <xdr:colOff>295275</xdr:colOff>
      <xdr:row>68</xdr:row>
      <xdr:rowOff>61912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542925</xdr:colOff>
      <xdr:row>56</xdr:row>
      <xdr:rowOff>52387</xdr:rowOff>
    </xdr:from>
    <xdr:to>
      <xdr:col>25</xdr:col>
      <xdr:colOff>238125</xdr:colOff>
      <xdr:row>70</xdr:row>
      <xdr:rowOff>128587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319087</xdr:colOff>
      <xdr:row>21</xdr:row>
      <xdr:rowOff>100012</xdr:rowOff>
    </xdr:from>
    <xdr:to>
      <xdr:col>17</xdr:col>
      <xdr:colOff>14287</xdr:colOff>
      <xdr:row>35</xdr:row>
      <xdr:rowOff>176212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185737</xdr:rowOff>
    </xdr:from>
    <xdr:to>
      <xdr:col>1</xdr:col>
      <xdr:colOff>1323975</xdr:colOff>
      <xdr:row>34</xdr:row>
      <xdr:rowOff>71437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71437</xdr:colOff>
      <xdr:row>20</xdr:row>
      <xdr:rowOff>14287</xdr:rowOff>
    </xdr:from>
    <xdr:to>
      <xdr:col>7</xdr:col>
      <xdr:colOff>538162</xdr:colOff>
      <xdr:row>34</xdr:row>
      <xdr:rowOff>90487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roIKudaibergen" refreshedDate="45460.442696064812" createdVersion="5" refreshedVersion="5" minRefreshableVersion="3" recordCount="200">
  <cacheSource type="external" connectionId="1"/>
  <cacheFields count="10">
    <cacheField name="Количество полетов за последний год" numFmtId="0">
      <sharedItems containsSemiMixedTypes="0" containsString="0" containsNumber="1" containsInteger="1" minValue="1" maxValue="13" count="11">
        <n v="2"/>
        <n v="3"/>
        <n v="9"/>
        <n v="1"/>
        <n v="4"/>
        <n v="8"/>
        <n v="6"/>
        <n v="5"/>
        <n v="10"/>
        <n v="13"/>
        <n v="7"/>
      </sharedItems>
    </cacheField>
    <cacheField name="пол" numFmtId="0">
      <sharedItems count="2">
        <s v="мужчина"/>
        <s v="женщина"/>
      </sharedItems>
    </cacheField>
    <cacheField name="цель полета" numFmtId="0">
      <sharedItems count="2">
        <s v="бизнес"/>
        <s v="личные цели"/>
      </sharedItems>
    </cacheField>
    <cacheField name="самая важная характеристика" numFmtId="0">
      <sharedItems count="3">
        <s v="частота рейсов"/>
        <s v="комфорт"/>
        <s v="точность"/>
      </sharedItems>
    </cacheField>
    <cacheField name="годовой доход, тыс# руб#" numFmtId="0">
      <sharedItems containsSemiMixedTypes="0" containsString="0" containsNumber="1" containsInteger="1" minValue="39" maxValue="321" count="23">
        <n v="81"/>
        <n v="108"/>
        <n v="66"/>
        <n v="180"/>
        <n v="72"/>
        <n v="93"/>
        <n v="57"/>
        <n v="54"/>
        <n v="159"/>
        <n v="174"/>
        <n v="267"/>
        <n v="186"/>
        <n v="99"/>
        <n v="132"/>
        <n v="213"/>
        <n v="240"/>
        <n v="60"/>
        <n v="321"/>
        <n v="201"/>
        <n v="39"/>
        <n v="120"/>
        <n v="147"/>
        <n v="153"/>
      </sharedItems>
    </cacheField>
    <cacheField name="возраст" numFmtId="0">
      <sharedItems containsSemiMixedTypes="0" containsString="0" containsNumber="1" containsInteger="1" minValue="18" maxValue="73"/>
    </cacheField>
    <cacheField name="F7" numFmtId="0">
      <sharedItems containsString="0" containsBlank="1" count="1">
        <m/>
      </sharedItems>
    </cacheField>
    <cacheField name="F8" numFmtId="0">
      <sharedItems containsString="0" containsBlank="1" count="1">
        <m/>
      </sharedItems>
    </cacheField>
    <cacheField name="F9" numFmtId="0">
      <sharedItems containsString="0" containsBlank="1" count="1">
        <m/>
      </sharedItems>
    </cacheField>
    <cacheField name="F10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">
  <r>
    <x v="0"/>
    <x v="0"/>
    <x v="0"/>
    <x v="0"/>
    <x v="0"/>
    <n v="27"/>
    <x v="0"/>
    <x v="0"/>
    <x v="0"/>
    <x v="0"/>
  </r>
  <r>
    <x v="1"/>
    <x v="0"/>
    <x v="0"/>
    <x v="1"/>
    <x v="1"/>
    <n v="56"/>
    <x v="0"/>
    <x v="0"/>
    <x v="0"/>
    <x v="0"/>
  </r>
  <r>
    <x v="1"/>
    <x v="0"/>
    <x v="1"/>
    <x v="2"/>
    <x v="2"/>
    <n v="35"/>
    <x v="0"/>
    <x v="0"/>
    <x v="0"/>
    <x v="0"/>
  </r>
  <r>
    <x v="2"/>
    <x v="0"/>
    <x v="0"/>
    <x v="2"/>
    <x v="3"/>
    <n v="64"/>
    <x v="0"/>
    <x v="0"/>
    <x v="0"/>
    <x v="0"/>
  </r>
  <r>
    <x v="1"/>
    <x v="0"/>
    <x v="0"/>
    <x v="0"/>
    <x v="0"/>
    <n v="50"/>
    <x v="0"/>
    <x v="0"/>
    <x v="0"/>
    <x v="0"/>
  </r>
  <r>
    <x v="1"/>
    <x v="0"/>
    <x v="1"/>
    <x v="1"/>
    <x v="4"/>
    <n v="26"/>
    <x v="0"/>
    <x v="0"/>
    <x v="0"/>
    <x v="0"/>
  </r>
  <r>
    <x v="1"/>
    <x v="0"/>
    <x v="0"/>
    <x v="1"/>
    <x v="0"/>
    <n v="49"/>
    <x v="0"/>
    <x v="0"/>
    <x v="0"/>
    <x v="0"/>
  </r>
  <r>
    <x v="1"/>
    <x v="0"/>
    <x v="1"/>
    <x v="2"/>
    <x v="5"/>
    <n v="34"/>
    <x v="0"/>
    <x v="0"/>
    <x v="0"/>
    <x v="0"/>
  </r>
  <r>
    <x v="3"/>
    <x v="1"/>
    <x v="0"/>
    <x v="1"/>
    <x v="2"/>
    <n v="35"/>
    <x v="0"/>
    <x v="0"/>
    <x v="0"/>
    <x v="0"/>
  </r>
  <r>
    <x v="1"/>
    <x v="0"/>
    <x v="0"/>
    <x v="0"/>
    <x v="0"/>
    <n v="36"/>
    <x v="0"/>
    <x v="0"/>
    <x v="0"/>
    <x v="0"/>
  </r>
  <r>
    <x v="3"/>
    <x v="0"/>
    <x v="0"/>
    <x v="1"/>
    <x v="6"/>
    <n v="65"/>
    <x v="0"/>
    <x v="0"/>
    <x v="0"/>
    <x v="0"/>
  </r>
  <r>
    <x v="3"/>
    <x v="1"/>
    <x v="0"/>
    <x v="1"/>
    <x v="7"/>
    <n v="60"/>
    <x v="0"/>
    <x v="0"/>
    <x v="0"/>
    <x v="0"/>
  </r>
  <r>
    <x v="4"/>
    <x v="0"/>
    <x v="1"/>
    <x v="1"/>
    <x v="8"/>
    <n v="73"/>
    <x v="0"/>
    <x v="0"/>
    <x v="0"/>
    <x v="0"/>
  </r>
  <r>
    <x v="0"/>
    <x v="0"/>
    <x v="0"/>
    <x v="0"/>
    <x v="7"/>
    <n v="42"/>
    <x v="0"/>
    <x v="0"/>
    <x v="0"/>
    <x v="0"/>
  </r>
  <r>
    <x v="4"/>
    <x v="1"/>
    <x v="0"/>
    <x v="2"/>
    <x v="9"/>
    <n v="39"/>
    <x v="0"/>
    <x v="0"/>
    <x v="0"/>
    <x v="0"/>
  </r>
  <r>
    <x v="5"/>
    <x v="1"/>
    <x v="1"/>
    <x v="1"/>
    <x v="10"/>
    <n v="26"/>
    <x v="0"/>
    <x v="0"/>
    <x v="0"/>
    <x v="0"/>
  </r>
  <r>
    <x v="4"/>
    <x v="1"/>
    <x v="0"/>
    <x v="1"/>
    <x v="11"/>
    <n v="23"/>
    <x v="0"/>
    <x v="0"/>
    <x v="0"/>
    <x v="0"/>
  </r>
  <r>
    <x v="5"/>
    <x v="0"/>
    <x v="1"/>
    <x v="2"/>
    <x v="10"/>
    <n v="70"/>
    <x v="0"/>
    <x v="0"/>
    <x v="0"/>
    <x v="0"/>
  </r>
  <r>
    <x v="1"/>
    <x v="0"/>
    <x v="0"/>
    <x v="2"/>
    <x v="5"/>
    <n v="34"/>
    <x v="0"/>
    <x v="0"/>
    <x v="0"/>
    <x v="0"/>
  </r>
  <r>
    <x v="0"/>
    <x v="1"/>
    <x v="1"/>
    <x v="1"/>
    <x v="1"/>
    <n v="53"/>
    <x v="0"/>
    <x v="0"/>
    <x v="0"/>
    <x v="0"/>
  </r>
  <r>
    <x v="1"/>
    <x v="0"/>
    <x v="0"/>
    <x v="1"/>
    <x v="11"/>
    <n v="28"/>
    <x v="0"/>
    <x v="0"/>
    <x v="0"/>
    <x v="0"/>
  </r>
  <r>
    <x v="3"/>
    <x v="0"/>
    <x v="0"/>
    <x v="0"/>
    <x v="6"/>
    <n v="50"/>
    <x v="0"/>
    <x v="0"/>
    <x v="0"/>
    <x v="0"/>
  </r>
  <r>
    <x v="1"/>
    <x v="0"/>
    <x v="0"/>
    <x v="0"/>
    <x v="2"/>
    <n v="53"/>
    <x v="0"/>
    <x v="0"/>
    <x v="0"/>
    <x v="0"/>
  </r>
  <r>
    <x v="1"/>
    <x v="0"/>
    <x v="0"/>
    <x v="0"/>
    <x v="12"/>
    <n v="41"/>
    <x v="0"/>
    <x v="0"/>
    <x v="0"/>
    <x v="0"/>
  </r>
  <r>
    <x v="1"/>
    <x v="0"/>
    <x v="1"/>
    <x v="1"/>
    <x v="2"/>
    <n v="37"/>
    <x v="0"/>
    <x v="0"/>
    <x v="0"/>
    <x v="0"/>
  </r>
  <r>
    <x v="1"/>
    <x v="0"/>
    <x v="0"/>
    <x v="0"/>
    <x v="1"/>
    <n v="50"/>
    <x v="0"/>
    <x v="0"/>
    <x v="0"/>
    <x v="0"/>
  </r>
  <r>
    <x v="1"/>
    <x v="1"/>
    <x v="0"/>
    <x v="0"/>
    <x v="1"/>
    <n v="21"/>
    <x v="0"/>
    <x v="0"/>
    <x v="0"/>
    <x v="0"/>
  </r>
  <r>
    <x v="1"/>
    <x v="0"/>
    <x v="0"/>
    <x v="0"/>
    <x v="0"/>
    <n v="31"/>
    <x v="0"/>
    <x v="0"/>
    <x v="0"/>
    <x v="0"/>
  </r>
  <r>
    <x v="3"/>
    <x v="0"/>
    <x v="0"/>
    <x v="0"/>
    <x v="6"/>
    <n v="32"/>
    <x v="0"/>
    <x v="0"/>
    <x v="0"/>
    <x v="0"/>
  </r>
  <r>
    <x v="1"/>
    <x v="0"/>
    <x v="0"/>
    <x v="1"/>
    <x v="1"/>
    <n v="56"/>
    <x v="0"/>
    <x v="0"/>
    <x v="0"/>
    <x v="0"/>
  </r>
  <r>
    <x v="1"/>
    <x v="0"/>
    <x v="1"/>
    <x v="0"/>
    <x v="1"/>
    <n v="28"/>
    <x v="0"/>
    <x v="0"/>
    <x v="0"/>
    <x v="0"/>
  </r>
  <r>
    <x v="4"/>
    <x v="0"/>
    <x v="0"/>
    <x v="2"/>
    <x v="1"/>
    <n v="45"/>
    <x v="0"/>
    <x v="0"/>
    <x v="0"/>
    <x v="0"/>
  </r>
  <r>
    <x v="4"/>
    <x v="0"/>
    <x v="1"/>
    <x v="1"/>
    <x v="8"/>
    <n v="73"/>
    <x v="0"/>
    <x v="0"/>
    <x v="0"/>
    <x v="0"/>
  </r>
  <r>
    <x v="3"/>
    <x v="0"/>
    <x v="0"/>
    <x v="0"/>
    <x v="6"/>
    <n v="32"/>
    <x v="0"/>
    <x v="0"/>
    <x v="0"/>
    <x v="0"/>
  </r>
  <r>
    <x v="0"/>
    <x v="1"/>
    <x v="1"/>
    <x v="1"/>
    <x v="5"/>
    <n v="18"/>
    <x v="0"/>
    <x v="0"/>
    <x v="0"/>
    <x v="0"/>
  </r>
  <r>
    <x v="0"/>
    <x v="1"/>
    <x v="1"/>
    <x v="1"/>
    <x v="5"/>
    <n v="18"/>
    <x v="0"/>
    <x v="0"/>
    <x v="0"/>
    <x v="0"/>
  </r>
  <r>
    <x v="6"/>
    <x v="0"/>
    <x v="0"/>
    <x v="0"/>
    <x v="11"/>
    <n v="37"/>
    <x v="0"/>
    <x v="0"/>
    <x v="0"/>
    <x v="0"/>
  </r>
  <r>
    <x v="4"/>
    <x v="1"/>
    <x v="0"/>
    <x v="2"/>
    <x v="9"/>
    <n v="39"/>
    <x v="0"/>
    <x v="0"/>
    <x v="0"/>
    <x v="0"/>
  </r>
  <r>
    <x v="1"/>
    <x v="1"/>
    <x v="1"/>
    <x v="1"/>
    <x v="13"/>
    <n v="54"/>
    <x v="0"/>
    <x v="0"/>
    <x v="0"/>
    <x v="0"/>
  </r>
  <r>
    <x v="0"/>
    <x v="0"/>
    <x v="0"/>
    <x v="1"/>
    <x v="0"/>
    <n v="30"/>
    <x v="0"/>
    <x v="0"/>
    <x v="0"/>
    <x v="0"/>
  </r>
  <r>
    <x v="1"/>
    <x v="0"/>
    <x v="0"/>
    <x v="0"/>
    <x v="2"/>
    <n v="53"/>
    <x v="0"/>
    <x v="0"/>
    <x v="0"/>
    <x v="0"/>
  </r>
  <r>
    <x v="7"/>
    <x v="0"/>
    <x v="0"/>
    <x v="2"/>
    <x v="8"/>
    <n v="29"/>
    <x v="0"/>
    <x v="0"/>
    <x v="0"/>
    <x v="0"/>
  </r>
  <r>
    <x v="1"/>
    <x v="0"/>
    <x v="0"/>
    <x v="1"/>
    <x v="1"/>
    <n v="42"/>
    <x v="0"/>
    <x v="0"/>
    <x v="0"/>
    <x v="0"/>
  </r>
  <r>
    <x v="3"/>
    <x v="0"/>
    <x v="1"/>
    <x v="2"/>
    <x v="7"/>
    <n v="40"/>
    <x v="0"/>
    <x v="0"/>
    <x v="0"/>
    <x v="0"/>
  </r>
  <r>
    <x v="3"/>
    <x v="0"/>
    <x v="1"/>
    <x v="0"/>
    <x v="6"/>
    <n v="40"/>
    <x v="0"/>
    <x v="0"/>
    <x v="0"/>
    <x v="0"/>
  </r>
  <r>
    <x v="1"/>
    <x v="0"/>
    <x v="0"/>
    <x v="0"/>
    <x v="7"/>
    <n v="62"/>
    <x v="0"/>
    <x v="0"/>
    <x v="0"/>
    <x v="0"/>
  </r>
  <r>
    <x v="0"/>
    <x v="0"/>
    <x v="0"/>
    <x v="2"/>
    <x v="5"/>
    <n v="44"/>
    <x v="0"/>
    <x v="0"/>
    <x v="0"/>
    <x v="0"/>
  </r>
  <r>
    <x v="1"/>
    <x v="0"/>
    <x v="1"/>
    <x v="0"/>
    <x v="8"/>
    <n v="28"/>
    <x v="0"/>
    <x v="0"/>
    <x v="0"/>
    <x v="0"/>
  </r>
  <r>
    <x v="7"/>
    <x v="0"/>
    <x v="1"/>
    <x v="0"/>
    <x v="14"/>
    <n v="40"/>
    <x v="0"/>
    <x v="0"/>
    <x v="0"/>
    <x v="0"/>
  </r>
  <r>
    <x v="1"/>
    <x v="0"/>
    <x v="0"/>
    <x v="0"/>
    <x v="0"/>
    <n v="43"/>
    <x v="0"/>
    <x v="0"/>
    <x v="0"/>
    <x v="0"/>
  </r>
  <r>
    <x v="3"/>
    <x v="0"/>
    <x v="1"/>
    <x v="0"/>
    <x v="1"/>
    <n v="24"/>
    <x v="0"/>
    <x v="0"/>
    <x v="0"/>
    <x v="0"/>
  </r>
  <r>
    <x v="3"/>
    <x v="0"/>
    <x v="1"/>
    <x v="2"/>
    <x v="7"/>
    <n v="40"/>
    <x v="0"/>
    <x v="0"/>
    <x v="0"/>
    <x v="0"/>
  </r>
  <r>
    <x v="6"/>
    <x v="0"/>
    <x v="1"/>
    <x v="1"/>
    <x v="15"/>
    <n v="27"/>
    <x v="0"/>
    <x v="0"/>
    <x v="0"/>
    <x v="0"/>
  </r>
  <r>
    <x v="1"/>
    <x v="1"/>
    <x v="1"/>
    <x v="1"/>
    <x v="13"/>
    <n v="54"/>
    <x v="0"/>
    <x v="0"/>
    <x v="0"/>
    <x v="0"/>
  </r>
  <r>
    <x v="0"/>
    <x v="0"/>
    <x v="1"/>
    <x v="2"/>
    <x v="0"/>
    <n v="47"/>
    <x v="0"/>
    <x v="0"/>
    <x v="0"/>
    <x v="0"/>
  </r>
  <r>
    <x v="0"/>
    <x v="0"/>
    <x v="1"/>
    <x v="2"/>
    <x v="0"/>
    <n v="47"/>
    <x v="0"/>
    <x v="0"/>
    <x v="0"/>
    <x v="0"/>
  </r>
  <r>
    <x v="1"/>
    <x v="0"/>
    <x v="0"/>
    <x v="0"/>
    <x v="0"/>
    <n v="43"/>
    <x v="0"/>
    <x v="0"/>
    <x v="0"/>
    <x v="0"/>
  </r>
  <r>
    <x v="1"/>
    <x v="0"/>
    <x v="0"/>
    <x v="1"/>
    <x v="1"/>
    <n v="52"/>
    <x v="0"/>
    <x v="0"/>
    <x v="0"/>
    <x v="0"/>
  </r>
  <r>
    <x v="1"/>
    <x v="1"/>
    <x v="0"/>
    <x v="0"/>
    <x v="13"/>
    <n v="30"/>
    <x v="0"/>
    <x v="0"/>
    <x v="0"/>
    <x v="0"/>
  </r>
  <r>
    <x v="3"/>
    <x v="0"/>
    <x v="1"/>
    <x v="2"/>
    <x v="7"/>
    <n v="25"/>
    <x v="0"/>
    <x v="0"/>
    <x v="0"/>
    <x v="0"/>
  </r>
  <r>
    <x v="8"/>
    <x v="0"/>
    <x v="0"/>
    <x v="0"/>
    <x v="15"/>
    <n v="35"/>
    <x v="0"/>
    <x v="0"/>
    <x v="0"/>
    <x v="0"/>
  </r>
  <r>
    <x v="4"/>
    <x v="0"/>
    <x v="0"/>
    <x v="2"/>
    <x v="1"/>
    <n v="45"/>
    <x v="0"/>
    <x v="0"/>
    <x v="0"/>
    <x v="0"/>
  </r>
  <r>
    <x v="1"/>
    <x v="0"/>
    <x v="0"/>
    <x v="0"/>
    <x v="16"/>
    <n v="58"/>
    <x v="0"/>
    <x v="0"/>
    <x v="0"/>
    <x v="0"/>
  </r>
  <r>
    <x v="7"/>
    <x v="0"/>
    <x v="0"/>
    <x v="2"/>
    <x v="5"/>
    <n v="44"/>
    <x v="0"/>
    <x v="0"/>
    <x v="0"/>
    <x v="0"/>
  </r>
  <r>
    <x v="1"/>
    <x v="0"/>
    <x v="1"/>
    <x v="0"/>
    <x v="13"/>
    <n v="48"/>
    <x v="0"/>
    <x v="0"/>
    <x v="0"/>
    <x v="0"/>
  </r>
  <r>
    <x v="8"/>
    <x v="0"/>
    <x v="0"/>
    <x v="0"/>
    <x v="15"/>
    <n v="35"/>
    <x v="0"/>
    <x v="0"/>
    <x v="0"/>
    <x v="0"/>
  </r>
  <r>
    <x v="0"/>
    <x v="0"/>
    <x v="0"/>
    <x v="0"/>
    <x v="1"/>
    <n v="42"/>
    <x v="0"/>
    <x v="0"/>
    <x v="0"/>
    <x v="0"/>
  </r>
  <r>
    <x v="4"/>
    <x v="0"/>
    <x v="0"/>
    <x v="1"/>
    <x v="13"/>
    <n v="62"/>
    <x v="0"/>
    <x v="0"/>
    <x v="0"/>
    <x v="0"/>
  </r>
  <r>
    <x v="6"/>
    <x v="0"/>
    <x v="0"/>
    <x v="0"/>
    <x v="8"/>
    <n v="60"/>
    <x v="0"/>
    <x v="0"/>
    <x v="0"/>
    <x v="0"/>
  </r>
  <r>
    <x v="7"/>
    <x v="1"/>
    <x v="0"/>
    <x v="1"/>
    <x v="9"/>
    <n v="32"/>
    <x v="0"/>
    <x v="0"/>
    <x v="0"/>
    <x v="0"/>
  </r>
  <r>
    <x v="3"/>
    <x v="1"/>
    <x v="0"/>
    <x v="2"/>
    <x v="1"/>
    <n v="26"/>
    <x v="0"/>
    <x v="0"/>
    <x v="0"/>
    <x v="0"/>
  </r>
  <r>
    <x v="9"/>
    <x v="0"/>
    <x v="0"/>
    <x v="0"/>
    <x v="17"/>
    <n v="35"/>
    <x v="0"/>
    <x v="0"/>
    <x v="0"/>
    <x v="0"/>
  </r>
  <r>
    <x v="7"/>
    <x v="0"/>
    <x v="1"/>
    <x v="2"/>
    <x v="11"/>
    <n v="53"/>
    <x v="0"/>
    <x v="0"/>
    <x v="0"/>
    <x v="0"/>
  </r>
  <r>
    <x v="0"/>
    <x v="0"/>
    <x v="0"/>
    <x v="2"/>
    <x v="5"/>
    <n v="44"/>
    <x v="0"/>
    <x v="0"/>
    <x v="0"/>
    <x v="0"/>
  </r>
  <r>
    <x v="4"/>
    <x v="1"/>
    <x v="0"/>
    <x v="1"/>
    <x v="11"/>
    <n v="23"/>
    <x v="0"/>
    <x v="0"/>
    <x v="0"/>
    <x v="0"/>
  </r>
  <r>
    <x v="3"/>
    <x v="0"/>
    <x v="1"/>
    <x v="0"/>
    <x v="1"/>
    <n v="24"/>
    <x v="0"/>
    <x v="0"/>
    <x v="0"/>
    <x v="0"/>
  </r>
  <r>
    <x v="1"/>
    <x v="0"/>
    <x v="0"/>
    <x v="0"/>
    <x v="0"/>
    <n v="36"/>
    <x v="0"/>
    <x v="0"/>
    <x v="0"/>
    <x v="0"/>
  </r>
  <r>
    <x v="7"/>
    <x v="0"/>
    <x v="0"/>
    <x v="0"/>
    <x v="18"/>
    <n v="31"/>
    <x v="0"/>
    <x v="0"/>
    <x v="0"/>
    <x v="0"/>
  </r>
  <r>
    <x v="7"/>
    <x v="1"/>
    <x v="1"/>
    <x v="1"/>
    <x v="8"/>
    <n v="47"/>
    <x v="0"/>
    <x v="0"/>
    <x v="0"/>
    <x v="0"/>
  </r>
  <r>
    <x v="10"/>
    <x v="0"/>
    <x v="1"/>
    <x v="0"/>
    <x v="15"/>
    <n v="27"/>
    <x v="0"/>
    <x v="0"/>
    <x v="0"/>
    <x v="0"/>
  </r>
  <r>
    <x v="3"/>
    <x v="1"/>
    <x v="0"/>
    <x v="1"/>
    <x v="2"/>
    <n v="35"/>
    <x v="0"/>
    <x v="0"/>
    <x v="0"/>
    <x v="0"/>
  </r>
  <r>
    <x v="3"/>
    <x v="0"/>
    <x v="1"/>
    <x v="2"/>
    <x v="7"/>
    <n v="25"/>
    <x v="0"/>
    <x v="0"/>
    <x v="0"/>
    <x v="0"/>
  </r>
  <r>
    <x v="1"/>
    <x v="0"/>
    <x v="0"/>
    <x v="0"/>
    <x v="12"/>
    <n v="41"/>
    <x v="0"/>
    <x v="0"/>
    <x v="0"/>
    <x v="0"/>
  </r>
  <r>
    <x v="3"/>
    <x v="1"/>
    <x v="1"/>
    <x v="1"/>
    <x v="0"/>
    <n v="47"/>
    <x v="0"/>
    <x v="0"/>
    <x v="0"/>
    <x v="0"/>
  </r>
  <r>
    <x v="3"/>
    <x v="1"/>
    <x v="0"/>
    <x v="0"/>
    <x v="7"/>
    <n v="41"/>
    <x v="0"/>
    <x v="0"/>
    <x v="0"/>
    <x v="0"/>
  </r>
  <r>
    <x v="1"/>
    <x v="1"/>
    <x v="1"/>
    <x v="2"/>
    <x v="19"/>
    <n v="39"/>
    <x v="0"/>
    <x v="0"/>
    <x v="0"/>
    <x v="0"/>
  </r>
  <r>
    <x v="1"/>
    <x v="0"/>
    <x v="0"/>
    <x v="1"/>
    <x v="20"/>
    <n v="35"/>
    <x v="0"/>
    <x v="0"/>
    <x v="0"/>
    <x v="0"/>
  </r>
  <r>
    <x v="3"/>
    <x v="1"/>
    <x v="1"/>
    <x v="1"/>
    <x v="0"/>
    <n v="47"/>
    <x v="0"/>
    <x v="0"/>
    <x v="0"/>
    <x v="0"/>
  </r>
  <r>
    <x v="1"/>
    <x v="0"/>
    <x v="1"/>
    <x v="0"/>
    <x v="2"/>
    <n v="34"/>
    <x v="0"/>
    <x v="0"/>
    <x v="0"/>
    <x v="0"/>
  </r>
  <r>
    <x v="3"/>
    <x v="1"/>
    <x v="0"/>
    <x v="1"/>
    <x v="7"/>
    <n v="33"/>
    <x v="0"/>
    <x v="0"/>
    <x v="0"/>
    <x v="0"/>
  </r>
  <r>
    <x v="1"/>
    <x v="1"/>
    <x v="1"/>
    <x v="2"/>
    <x v="19"/>
    <n v="39"/>
    <x v="0"/>
    <x v="0"/>
    <x v="0"/>
    <x v="0"/>
  </r>
  <r>
    <x v="1"/>
    <x v="0"/>
    <x v="1"/>
    <x v="0"/>
    <x v="13"/>
    <n v="48"/>
    <x v="0"/>
    <x v="0"/>
    <x v="0"/>
    <x v="0"/>
  </r>
  <r>
    <x v="3"/>
    <x v="1"/>
    <x v="0"/>
    <x v="1"/>
    <x v="7"/>
    <n v="33"/>
    <x v="0"/>
    <x v="0"/>
    <x v="0"/>
    <x v="0"/>
  </r>
  <r>
    <x v="10"/>
    <x v="0"/>
    <x v="1"/>
    <x v="0"/>
    <x v="15"/>
    <n v="27"/>
    <x v="0"/>
    <x v="0"/>
    <x v="0"/>
    <x v="0"/>
  </r>
  <r>
    <x v="2"/>
    <x v="0"/>
    <x v="0"/>
    <x v="2"/>
    <x v="3"/>
    <n v="64"/>
    <x v="0"/>
    <x v="0"/>
    <x v="0"/>
    <x v="0"/>
  </r>
  <r>
    <x v="3"/>
    <x v="0"/>
    <x v="1"/>
    <x v="1"/>
    <x v="13"/>
    <n v="42"/>
    <x v="0"/>
    <x v="0"/>
    <x v="0"/>
    <x v="0"/>
  </r>
  <r>
    <x v="1"/>
    <x v="0"/>
    <x v="0"/>
    <x v="2"/>
    <x v="1"/>
    <n v="24"/>
    <x v="0"/>
    <x v="0"/>
    <x v="0"/>
    <x v="0"/>
  </r>
  <r>
    <x v="1"/>
    <x v="0"/>
    <x v="0"/>
    <x v="0"/>
    <x v="16"/>
    <n v="58"/>
    <x v="0"/>
    <x v="0"/>
    <x v="0"/>
    <x v="0"/>
  </r>
  <r>
    <x v="3"/>
    <x v="1"/>
    <x v="0"/>
    <x v="1"/>
    <x v="7"/>
    <n v="60"/>
    <x v="0"/>
    <x v="0"/>
    <x v="0"/>
    <x v="0"/>
  </r>
  <r>
    <x v="3"/>
    <x v="0"/>
    <x v="0"/>
    <x v="0"/>
    <x v="19"/>
    <n v="35"/>
    <x v="0"/>
    <x v="0"/>
    <x v="0"/>
    <x v="0"/>
  </r>
  <r>
    <x v="0"/>
    <x v="1"/>
    <x v="0"/>
    <x v="2"/>
    <x v="2"/>
    <n v="51"/>
    <x v="0"/>
    <x v="0"/>
    <x v="0"/>
    <x v="0"/>
  </r>
  <r>
    <x v="5"/>
    <x v="0"/>
    <x v="1"/>
    <x v="2"/>
    <x v="10"/>
    <n v="70"/>
    <x v="0"/>
    <x v="0"/>
    <x v="0"/>
    <x v="0"/>
  </r>
  <r>
    <x v="0"/>
    <x v="1"/>
    <x v="1"/>
    <x v="0"/>
    <x v="2"/>
    <n v="30"/>
    <x v="0"/>
    <x v="0"/>
    <x v="0"/>
    <x v="0"/>
  </r>
  <r>
    <x v="1"/>
    <x v="1"/>
    <x v="1"/>
    <x v="0"/>
    <x v="1"/>
    <n v="43"/>
    <x v="0"/>
    <x v="0"/>
    <x v="0"/>
    <x v="0"/>
  </r>
  <r>
    <x v="4"/>
    <x v="1"/>
    <x v="1"/>
    <x v="1"/>
    <x v="9"/>
    <n v="47"/>
    <x v="0"/>
    <x v="0"/>
    <x v="0"/>
    <x v="0"/>
  </r>
  <r>
    <x v="1"/>
    <x v="0"/>
    <x v="0"/>
    <x v="0"/>
    <x v="1"/>
    <n v="30"/>
    <x v="0"/>
    <x v="0"/>
    <x v="0"/>
    <x v="0"/>
  </r>
  <r>
    <x v="1"/>
    <x v="0"/>
    <x v="0"/>
    <x v="1"/>
    <x v="11"/>
    <n v="28"/>
    <x v="0"/>
    <x v="0"/>
    <x v="0"/>
    <x v="0"/>
  </r>
  <r>
    <x v="6"/>
    <x v="0"/>
    <x v="0"/>
    <x v="0"/>
    <x v="11"/>
    <n v="37"/>
    <x v="0"/>
    <x v="0"/>
    <x v="0"/>
    <x v="0"/>
  </r>
  <r>
    <x v="7"/>
    <x v="1"/>
    <x v="0"/>
    <x v="1"/>
    <x v="9"/>
    <n v="32"/>
    <x v="0"/>
    <x v="0"/>
    <x v="0"/>
    <x v="0"/>
  </r>
  <r>
    <x v="1"/>
    <x v="1"/>
    <x v="0"/>
    <x v="1"/>
    <x v="0"/>
    <n v="59"/>
    <x v="0"/>
    <x v="0"/>
    <x v="0"/>
    <x v="0"/>
  </r>
  <r>
    <x v="4"/>
    <x v="0"/>
    <x v="0"/>
    <x v="0"/>
    <x v="21"/>
    <n v="56"/>
    <x v="0"/>
    <x v="0"/>
    <x v="0"/>
    <x v="0"/>
  </r>
  <r>
    <x v="7"/>
    <x v="0"/>
    <x v="0"/>
    <x v="1"/>
    <x v="15"/>
    <n v="49"/>
    <x v="0"/>
    <x v="0"/>
    <x v="0"/>
    <x v="0"/>
  </r>
  <r>
    <x v="1"/>
    <x v="1"/>
    <x v="0"/>
    <x v="1"/>
    <x v="0"/>
    <n v="59"/>
    <x v="0"/>
    <x v="0"/>
    <x v="0"/>
    <x v="0"/>
  </r>
  <r>
    <x v="3"/>
    <x v="0"/>
    <x v="0"/>
    <x v="1"/>
    <x v="6"/>
    <n v="36"/>
    <x v="0"/>
    <x v="0"/>
    <x v="0"/>
    <x v="0"/>
  </r>
  <r>
    <x v="1"/>
    <x v="0"/>
    <x v="0"/>
    <x v="1"/>
    <x v="22"/>
    <n v="35"/>
    <x v="0"/>
    <x v="0"/>
    <x v="0"/>
    <x v="0"/>
  </r>
  <r>
    <x v="0"/>
    <x v="0"/>
    <x v="0"/>
    <x v="0"/>
    <x v="1"/>
    <n v="42"/>
    <x v="0"/>
    <x v="0"/>
    <x v="0"/>
    <x v="0"/>
  </r>
  <r>
    <x v="5"/>
    <x v="1"/>
    <x v="1"/>
    <x v="1"/>
    <x v="10"/>
    <n v="26"/>
    <x v="0"/>
    <x v="0"/>
    <x v="0"/>
    <x v="0"/>
  </r>
  <r>
    <x v="1"/>
    <x v="0"/>
    <x v="1"/>
    <x v="0"/>
    <x v="8"/>
    <n v="28"/>
    <x v="0"/>
    <x v="0"/>
    <x v="0"/>
    <x v="0"/>
  </r>
  <r>
    <x v="1"/>
    <x v="1"/>
    <x v="0"/>
    <x v="0"/>
    <x v="1"/>
    <n v="21"/>
    <x v="0"/>
    <x v="0"/>
    <x v="0"/>
    <x v="0"/>
  </r>
  <r>
    <x v="3"/>
    <x v="0"/>
    <x v="0"/>
    <x v="1"/>
    <x v="6"/>
    <n v="65"/>
    <x v="0"/>
    <x v="0"/>
    <x v="0"/>
    <x v="0"/>
  </r>
  <r>
    <x v="1"/>
    <x v="1"/>
    <x v="0"/>
    <x v="0"/>
    <x v="13"/>
    <n v="30"/>
    <x v="0"/>
    <x v="0"/>
    <x v="0"/>
    <x v="0"/>
  </r>
  <r>
    <x v="7"/>
    <x v="0"/>
    <x v="0"/>
    <x v="1"/>
    <x v="13"/>
    <n v="34"/>
    <x v="0"/>
    <x v="0"/>
    <x v="0"/>
    <x v="0"/>
  </r>
  <r>
    <x v="9"/>
    <x v="0"/>
    <x v="0"/>
    <x v="0"/>
    <x v="17"/>
    <n v="35"/>
    <x v="0"/>
    <x v="0"/>
    <x v="0"/>
    <x v="0"/>
  </r>
  <r>
    <x v="1"/>
    <x v="0"/>
    <x v="0"/>
    <x v="2"/>
    <x v="5"/>
    <n v="34"/>
    <x v="0"/>
    <x v="0"/>
    <x v="0"/>
    <x v="0"/>
  </r>
  <r>
    <x v="1"/>
    <x v="0"/>
    <x v="0"/>
    <x v="0"/>
    <x v="1"/>
    <n v="30"/>
    <x v="0"/>
    <x v="0"/>
    <x v="0"/>
    <x v="0"/>
  </r>
  <r>
    <x v="1"/>
    <x v="0"/>
    <x v="0"/>
    <x v="0"/>
    <x v="7"/>
    <n v="62"/>
    <x v="0"/>
    <x v="0"/>
    <x v="0"/>
    <x v="0"/>
  </r>
  <r>
    <x v="1"/>
    <x v="0"/>
    <x v="0"/>
    <x v="1"/>
    <x v="22"/>
    <n v="35"/>
    <x v="0"/>
    <x v="0"/>
    <x v="0"/>
    <x v="0"/>
  </r>
  <r>
    <x v="0"/>
    <x v="0"/>
    <x v="1"/>
    <x v="0"/>
    <x v="0"/>
    <n v="48"/>
    <x v="0"/>
    <x v="0"/>
    <x v="0"/>
    <x v="0"/>
  </r>
  <r>
    <x v="0"/>
    <x v="0"/>
    <x v="1"/>
    <x v="0"/>
    <x v="0"/>
    <n v="48"/>
    <x v="0"/>
    <x v="0"/>
    <x v="0"/>
    <x v="0"/>
  </r>
  <r>
    <x v="7"/>
    <x v="0"/>
    <x v="0"/>
    <x v="2"/>
    <x v="5"/>
    <n v="44"/>
    <x v="0"/>
    <x v="0"/>
    <x v="0"/>
    <x v="0"/>
  </r>
  <r>
    <x v="0"/>
    <x v="0"/>
    <x v="0"/>
    <x v="1"/>
    <x v="7"/>
    <n v="52"/>
    <x v="0"/>
    <x v="0"/>
    <x v="0"/>
    <x v="0"/>
  </r>
  <r>
    <x v="4"/>
    <x v="0"/>
    <x v="0"/>
    <x v="0"/>
    <x v="21"/>
    <n v="56"/>
    <x v="0"/>
    <x v="0"/>
    <x v="0"/>
    <x v="0"/>
  </r>
  <r>
    <x v="0"/>
    <x v="1"/>
    <x v="1"/>
    <x v="0"/>
    <x v="2"/>
    <n v="30"/>
    <x v="0"/>
    <x v="0"/>
    <x v="0"/>
    <x v="0"/>
  </r>
  <r>
    <x v="0"/>
    <x v="0"/>
    <x v="0"/>
    <x v="1"/>
    <x v="7"/>
    <n v="52"/>
    <x v="0"/>
    <x v="0"/>
    <x v="0"/>
    <x v="0"/>
  </r>
  <r>
    <x v="1"/>
    <x v="0"/>
    <x v="1"/>
    <x v="1"/>
    <x v="20"/>
    <n v="40"/>
    <x v="0"/>
    <x v="0"/>
    <x v="0"/>
    <x v="0"/>
  </r>
  <r>
    <x v="7"/>
    <x v="0"/>
    <x v="0"/>
    <x v="1"/>
    <x v="15"/>
    <n v="49"/>
    <x v="0"/>
    <x v="0"/>
    <x v="0"/>
    <x v="0"/>
  </r>
  <r>
    <x v="10"/>
    <x v="0"/>
    <x v="0"/>
    <x v="1"/>
    <x v="18"/>
    <n v="57"/>
    <x v="0"/>
    <x v="0"/>
    <x v="0"/>
    <x v="0"/>
  </r>
  <r>
    <x v="1"/>
    <x v="0"/>
    <x v="0"/>
    <x v="1"/>
    <x v="1"/>
    <n v="51"/>
    <x v="0"/>
    <x v="0"/>
    <x v="0"/>
    <x v="0"/>
  </r>
  <r>
    <x v="1"/>
    <x v="0"/>
    <x v="0"/>
    <x v="0"/>
    <x v="7"/>
    <n v="51"/>
    <x v="0"/>
    <x v="0"/>
    <x v="0"/>
    <x v="0"/>
  </r>
  <r>
    <x v="3"/>
    <x v="1"/>
    <x v="0"/>
    <x v="0"/>
    <x v="7"/>
    <n v="41"/>
    <x v="0"/>
    <x v="0"/>
    <x v="0"/>
    <x v="0"/>
  </r>
  <r>
    <x v="7"/>
    <x v="0"/>
    <x v="0"/>
    <x v="0"/>
    <x v="11"/>
    <n v="59"/>
    <x v="0"/>
    <x v="0"/>
    <x v="0"/>
    <x v="0"/>
  </r>
  <r>
    <x v="0"/>
    <x v="0"/>
    <x v="0"/>
    <x v="0"/>
    <x v="0"/>
    <n v="27"/>
    <x v="0"/>
    <x v="0"/>
    <x v="0"/>
    <x v="0"/>
  </r>
  <r>
    <x v="1"/>
    <x v="0"/>
    <x v="1"/>
    <x v="1"/>
    <x v="2"/>
    <n v="37"/>
    <x v="0"/>
    <x v="0"/>
    <x v="0"/>
    <x v="0"/>
  </r>
  <r>
    <x v="3"/>
    <x v="0"/>
    <x v="1"/>
    <x v="1"/>
    <x v="6"/>
    <n v="42"/>
    <x v="0"/>
    <x v="0"/>
    <x v="0"/>
    <x v="0"/>
  </r>
  <r>
    <x v="3"/>
    <x v="0"/>
    <x v="0"/>
    <x v="0"/>
    <x v="19"/>
    <n v="35"/>
    <x v="0"/>
    <x v="0"/>
    <x v="0"/>
    <x v="0"/>
  </r>
  <r>
    <x v="1"/>
    <x v="0"/>
    <x v="0"/>
    <x v="0"/>
    <x v="1"/>
    <n v="50"/>
    <x v="0"/>
    <x v="0"/>
    <x v="0"/>
    <x v="0"/>
  </r>
  <r>
    <x v="3"/>
    <x v="0"/>
    <x v="1"/>
    <x v="0"/>
    <x v="6"/>
    <n v="40"/>
    <x v="0"/>
    <x v="0"/>
    <x v="0"/>
    <x v="0"/>
  </r>
  <r>
    <x v="6"/>
    <x v="0"/>
    <x v="1"/>
    <x v="1"/>
    <x v="15"/>
    <n v="27"/>
    <x v="0"/>
    <x v="0"/>
    <x v="0"/>
    <x v="0"/>
  </r>
  <r>
    <x v="1"/>
    <x v="0"/>
    <x v="1"/>
    <x v="0"/>
    <x v="2"/>
    <n v="34"/>
    <x v="0"/>
    <x v="0"/>
    <x v="0"/>
    <x v="0"/>
  </r>
  <r>
    <x v="1"/>
    <x v="0"/>
    <x v="0"/>
    <x v="0"/>
    <x v="0"/>
    <n v="31"/>
    <x v="0"/>
    <x v="0"/>
    <x v="0"/>
    <x v="0"/>
  </r>
  <r>
    <x v="3"/>
    <x v="1"/>
    <x v="0"/>
    <x v="2"/>
    <x v="2"/>
    <n v="39"/>
    <x v="0"/>
    <x v="0"/>
    <x v="0"/>
    <x v="0"/>
  </r>
  <r>
    <x v="7"/>
    <x v="0"/>
    <x v="0"/>
    <x v="2"/>
    <x v="8"/>
    <n v="29"/>
    <x v="0"/>
    <x v="0"/>
    <x v="0"/>
    <x v="0"/>
  </r>
  <r>
    <x v="1"/>
    <x v="1"/>
    <x v="0"/>
    <x v="1"/>
    <x v="1"/>
    <n v="59"/>
    <x v="0"/>
    <x v="0"/>
    <x v="0"/>
    <x v="0"/>
  </r>
  <r>
    <x v="1"/>
    <x v="0"/>
    <x v="0"/>
    <x v="2"/>
    <x v="0"/>
    <n v="27"/>
    <x v="0"/>
    <x v="0"/>
    <x v="0"/>
    <x v="0"/>
  </r>
  <r>
    <x v="4"/>
    <x v="0"/>
    <x v="1"/>
    <x v="0"/>
    <x v="8"/>
    <n v="22"/>
    <x v="0"/>
    <x v="0"/>
    <x v="0"/>
    <x v="0"/>
  </r>
  <r>
    <x v="1"/>
    <x v="0"/>
    <x v="0"/>
    <x v="1"/>
    <x v="20"/>
    <n v="35"/>
    <x v="0"/>
    <x v="0"/>
    <x v="0"/>
    <x v="0"/>
  </r>
  <r>
    <x v="1"/>
    <x v="1"/>
    <x v="0"/>
    <x v="1"/>
    <x v="1"/>
    <n v="59"/>
    <x v="0"/>
    <x v="0"/>
    <x v="0"/>
    <x v="0"/>
  </r>
  <r>
    <x v="0"/>
    <x v="0"/>
    <x v="0"/>
    <x v="1"/>
    <x v="0"/>
    <n v="30"/>
    <x v="0"/>
    <x v="0"/>
    <x v="0"/>
    <x v="0"/>
  </r>
  <r>
    <x v="0"/>
    <x v="0"/>
    <x v="1"/>
    <x v="2"/>
    <x v="2"/>
    <n v="25"/>
    <x v="0"/>
    <x v="0"/>
    <x v="0"/>
    <x v="0"/>
  </r>
  <r>
    <x v="1"/>
    <x v="0"/>
    <x v="0"/>
    <x v="1"/>
    <x v="1"/>
    <n v="52"/>
    <x v="0"/>
    <x v="0"/>
    <x v="0"/>
    <x v="0"/>
  </r>
  <r>
    <x v="7"/>
    <x v="0"/>
    <x v="0"/>
    <x v="0"/>
    <x v="18"/>
    <n v="31"/>
    <x v="0"/>
    <x v="0"/>
    <x v="0"/>
    <x v="0"/>
  </r>
  <r>
    <x v="1"/>
    <x v="1"/>
    <x v="1"/>
    <x v="0"/>
    <x v="1"/>
    <n v="43"/>
    <x v="0"/>
    <x v="0"/>
    <x v="0"/>
    <x v="0"/>
  </r>
  <r>
    <x v="1"/>
    <x v="0"/>
    <x v="0"/>
    <x v="0"/>
    <x v="0"/>
    <n v="50"/>
    <x v="0"/>
    <x v="0"/>
    <x v="0"/>
    <x v="0"/>
  </r>
  <r>
    <x v="7"/>
    <x v="0"/>
    <x v="0"/>
    <x v="0"/>
    <x v="11"/>
    <n v="59"/>
    <x v="0"/>
    <x v="0"/>
    <x v="0"/>
    <x v="0"/>
  </r>
  <r>
    <x v="3"/>
    <x v="0"/>
    <x v="1"/>
    <x v="1"/>
    <x v="13"/>
    <n v="42"/>
    <x v="0"/>
    <x v="0"/>
    <x v="0"/>
    <x v="0"/>
  </r>
  <r>
    <x v="0"/>
    <x v="0"/>
    <x v="1"/>
    <x v="2"/>
    <x v="2"/>
    <n v="25"/>
    <x v="0"/>
    <x v="0"/>
    <x v="0"/>
    <x v="0"/>
  </r>
  <r>
    <x v="1"/>
    <x v="0"/>
    <x v="0"/>
    <x v="2"/>
    <x v="0"/>
    <n v="27"/>
    <x v="0"/>
    <x v="0"/>
    <x v="0"/>
    <x v="0"/>
  </r>
  <r>
    <x v="1"/>
    <x v="0"/>
    <x v="1"/>
    <x v="2"/>
    <x v="2"/>
    <n v="35"/>
    <x v="0"/>
    <x v="0"/>
    <x v="0"/>
    <x v="0"/>
  </r>
  <r>
    <x v="1"/>
    <x v="1"/>
    <x v="0"/>
    <x v="1"/>
    <x v="9"/>
    <n v="58"/>
    <x v="0"/>
    <x v="0"/>
    <x v="0"/>
    <x v="0"/>
  </r>
  <r>
    <x v="3"/>
    <x v="0"/>
    <x v="1"/>
    <x v="1"/>
    <x v="6"/>
    <n v="42"/>
    <x v="0"/>
    <x v="0"/>
    <x v="0"/>
    <x v="0"/>
  </r>
  <r>
    <x v="6"/>
    <x v="0"/>
    <x v="0"/>
    <x v="0"/>
    <x v="8"/>
    <n v="60"/>
    <x v="0"/>
    <x v="0"/>
    <x v="0"/>
    <x v="0"/>
  </r>
  <r>
    <x v="0"/>
    <x v="0"/>
    <x v="0"/>
    <x v="0"/>
    <x v="7"/>
    <n v="42"/>
    <x v="0"/>
    <x v="0"/>
    <x v="0"/>
    <x v="0"/>
  </r>
  <r>
    <x v="4"/>
    <x v="0"/>
    <x v="0"/>
    <x v="1"/>
    <x v="13"/>
    <n v="62"/>
    <x v="0"/>
    <x v="0"/>
    <x v="0"/>
    <x v="0"/>
  </r>
  <r>
    <x v="0"/>
    <x v="0"/>
    <x v="1"/>
    <x v="2"/>
    <x v="6"/>
    <n v="73"/>
    <x v="0"/>
    <x v="0"/>
    <x v="0"/>
    <x v="0"/>
  </r>
  <r>
    <x v="3"/>
    <x v="1"/>
    <x v="0"/>
    <x v="2"/>
    <x v="2"/>
    <n v="39"/>
    <x v="0"/>
    <x v="0"/>
    <x v="0"/>
    <x v="0"/>
  </r>
  <r>
    <x v="1"/>
    <x v="0"/>
    <x v="0"/>
    <x v="2"/>
    <x v="8"/>
    <n v="26"/>
    <x v="0"/>
    <x v="0"/>
    <x v="0"/>
    <x v="0"/>
  </r>
  <r>
    <x v="4"/>
    <x v="0"/>
    <x v="1"/>
    <x v="0"/>
    <x v="8"/>
    <n v="22"/>
    <x v="0"/>
    <x v="0"/>
    <x v="0"/>
    <x v="0"/>
  </r>
  <r>
    <x v="1"/>
    <x v="0"/>
    <x v="0"/>
    <x v="1"/>
    <x v="1"/>
    <n v="42"/>
    <x v="0"/>
    <x v="0"/>
    <x v="0"/>
    <x v="0"/>
  </r>
  <r>
    <x v="7"/>
    <x v="0"/>
    <x v="1"/>
    <x v="2"/>
    <x v="11"/>
    <n v="53"/>
    <x v="0"/>
    <x v="0"/>
    <x v="0"/>
    <x v="0"/>
  </r>
  <r>
    <x v="7"/>
    <x v="0"/>
    <x v="1"/>
    <x v="0"/>
    <x v="14"/>
    <n v="40"/>
    <x v="0"/>
    <x v="0"/>
    <x v="0"/>
    <x v="0"/>
  </r>
  <r>
    <x v="1"/>
    <x v="0"/>
    <x v="0"/>
    <x v="0"/>
    <x v="7"/>
    <n v="51"/>
    <x v="0"/>
    <x v="0"/>
    <x v="0"/>
    <x v="0"/>
  </r>
  <r>
    <x v="1"/>
    <x v="0"/>
    <x v="0"/>
    <x v="2"/>
    <x v="8"/>
    <n v="26"/>
    <x v="0"/>
    <x v="0"/>
    <x v="0"/>
    <x v="0"/>
  </r>
  <r>
    <x v="3"/>
    <x v="1"/>
    <x v="0"/>
    <x v="2"/>
    <x v="1"/>
    <n v="26"/>
    <x v="0"/>
    <x v="0"/>
    <x v="0"/>
    <x v="0"/>
  </r>
  <r>
    <x v="1"/>
    <x v="0"/>
    <x v="0"/>
    <x v="1"/>
    <x v="1"/>
    <n v="51"/>
    <x v="0"/>
    <x v="0"/>
    <x v="0"/>
    <x v="0"/>
  </r>
  <r>
    <x v="0"/>
    <x v="1"/>
    <x v="0"/>
    <x v="2"/>
    <x v="2"/>
    <n v="51"/>
    <x v="0"/>
    <x v="0"/>
    <x v="0"/>
    <x v="0"/>
  </r>
  <r>
    <x v="1"/>
    <x v="0"/>
    <x v="1"/>
    <x v="1"/>
    <x v="20"/>
    <n v="40"/>
    <x v="0"/>
    <x v="0"/>
    <x v="0"/>
    <x v="0"/>
  </r>
  <r>
    <x v="4"/>
    <x v="1"/>
    <x v="1"/>
    <x v="1"/>
    <x v="9"/>
    <n v="47"/>
    <x v="0"/>
    <x v="0"/>
    <x v="0"/>
    <x v="0"/>
  </r>
  <r>
    <x v="0"/>
    <x v="0"/>
    <x v="1"/>
    <x v="2"/>
    <x v="6"/>
    <n v="73"/>
    <x v="0"/>
    <x v="0"/>
    <x v="0"/>
    <x v="0"/>
  </r>
  <r>
    <x v="7"/>
    <x v="0"/>
    <x v="0"/>
    <x v="1"/>
    <x v="13"/>
    <n v="34"/>
    <x v="0"/>
    <x v="0"/>
    <x v="0"/>
    <x v="0"/>
  </r>
  <r>
    <x v="1"/>
    <x v="0"/>
    <x v="0"/>
    <x v="1"/>
    <x v="0"/>
    <n v="49"/>
    <x v="0"/>
    <x v="0"/>
    <x v="0"/>
    <x v="0"/>
  </r>
  <r>
    <x v="1"/>
    <x v="1"/>
    <x v="0"/>
    <x v="1"/>
    <x v="9"/>
    <n v="58"/>
    <x v="0"/>
    <x v="0"/>
    <x v="0"/>
    <x v="0"/>
  </r>
  <r>
    <x v="1"/>
    <x v="0"/>
    <x v="0"/>
    <x v="2"/>
    <x v="1"/>
    <n v="24"/>
    <x v="0"/>
    <x v="0"/>
    <x v="0"/>
    <x v="0"/>
  </r>
  <r>
    <x v="3"/>
    <x v="0"/>
    <x v="0"/>
    <x v="0"/>
    <x v="6"/>
    <n v="50"/>
    <x v="0"/>
    <x v="0"/>
    <x v="0"/>
    <x v="0"/>
  </r>
  <r>
    <x v="1"/>
    <x v="0"/>
    <x v="1"/>
    <x v="0"/>
    <x v="1"/>
    <n v="28"/>
    <x v="0"/>
    <x v="0"/>
    <x v="0"/>
    <x v="0"/>
  </r>
  <r>
    <x v="3"/>
    <x v="0"/>
    <x v="0"/>
    <x v="1"/>
    <x v="6"/>
    <n v="36"/>
    <x v="0"/>
    <x v="0"/>
    <x v="0"/>
    <x v="0"/>
  </r>
  <r>
    <x v="10"/>
    <x v="0"/>
    <x v="0"/>
    <x v="1"/>
    <x v="18"/>
    <n v="57"/>
    <x v="0"/>
    <x v="0"/>
    <x v="0"/>
    <x v="0"/>
  </r>
  <r>
    <x v="1"/>
    <x v="0"/>
    <x v="1"/>
    <x v="1"/>
    <x v="4"/>
    <n v="26"/>
    <x v="0"/>
    <x v="0"/>
    <x v="0"/>
    <x v="0"/>
  </r>
  <r>
    <x v="0"/>
    <x v="1"/>
    <x v="1"/>
    <x v="1"/>
    <x v="1"/>
    <n v="53"/>
    <x v="0"/>
    <x v="0"/>
    <x v="0"/>
    <x v="0"/>
  </r>
  <r>
    <x v="1"/>
    <x v="0"/>
    <x v="1"/>
    <x v="2"/>
    <x v="5"/>
    <n v="34"/>
    <x v="0"/>
    <x v="0"/>
    <x v="0"/>
    <x v="0"/>
  </r>
  <r>
    <x v="7"/>
    <x v="1"/>
    <x v="1"/>
    <x v="1"/>
    <x v="8"/>
    <n v="47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2" cacheId="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8" fieldListSortAscending="1">
  <location ref="A1:D5" firstHeaderRow="1" firstDataRow="2" firstDataCol="1"/>
  <pivotFields count="10">
    <pivotField showAll="0"/>
    <pivotField axis="axisRow" showAll="0">
      <items count="3">
        <item sd="0" x="1"/>
        <item sd="0"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>
      <items count="2"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Количество по полю цель полета" fld="2" subtotal="count" baseField="0" baseItem="0"/>
  </dataFields>
  <chartFormats count="2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4" cacheId="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6" fieldListSortAscending="1">
  <location ref="A15:E19" firstHeaderRow="1" firstDataRow="2" firstDataCol="1"/>
  <pivotFields count="10">
    <pivotField showAll="0"/>
    <pivotField showAll="0"/>
    <pivotField axis="axisRow" showAll="0">
      <items count="3">
        <item x="0"/>
        <item x="1"/>
        <item t="default"/>
      </items>
    </pivotField>
    <pivotField axis="axisCol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Количество по полю самая важная характеристика" fld="3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3" cacheId="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6" fieldListSortAscending="1">
  <location ref="A8:E12" firstHeaderRow="1" firstDataRow="2" firstDataCol="1"/>
  <pivotFields count="10">
    <pivotField showAll="0"/>
    <pivotField axis="axisRow" showAll="0">
      <items count="3">
        <item x="1"/>
        <item x="0"/>
        <item t="default"/>
      </items>
    </pivotField>
    <pivotField showAll="0"/>
    <pivotField axis="axisCol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Количество по полю самая важная характеристика" fld="3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8"/>
  <sheetViews>
    <sheetView topLeftCell="E1" zoomScale="85" zoomScaleNormal="85" workbookViewId="0">
      <selection activeCell="AH27" sqref="AH27"/>
    </sheetView>
  </sheetViews>
  <sheetFormatPr defaultRowHeight="15" x14ac:dyDescent="0.25"/>
  <cols>
    <col min="1" max="1" width="15.140625" customWidth="1"/>
    <col min="2" max="2" width="11.28515625" customWidth="1"/>
    <col min="3" max="3" width="17.42578125" customWidth="1"/>
    <col min="4" max="4" width="21.85546875" customWidth="1"/>
    <col min="5" max="5" width="10.7109375" customWidth="1"/>
    <col min="6" max="6" width="11.7109375" customWidth="1"/>
    <col min="37" max="37" width="10.28515625" bestFit="1" customWidth="1"/>
  </cols>
  <sheetData>
    <row r="1" spans="1:40" ht="42.75" customHeight="1" thickBot="1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11</v>
      </c>
      <c r="F1" s="2" t="s">
        <v>3</v>
      </c>
      <c r="G1" s="36" t="s">
        <v>31</v>
      </c>
      <c r="H1" s="36"/>
      <c r="I1" s="36"/>
      <c r="J1" s="36" t="s">
        <v>27</v>
      </c>
      <c r="K1" s="36"/>
      <c r="L1" s="36" t="s">
        <v>32</v>
      </c>
      <c r="M1" s="36"/>
      <c r="N1" s="36"/>
      <c r="O1" s="36" t="s">
        <v>33</v>
      </c>
      <c r="P1" s="36"/>
      <c r="Q1" s="36"/>
    </row>
    <row r="2" spans="1:40" ht="15.75" thickBot="1" x14ac:dyDescent="0.3">
      <c r="A2" s="1">
        <v>1</v>
      </c>
      <c r="B2" s="3" t="s">
        <v>10</v>
      </c>
      <c r="C2" s="4" t="s">
        <v>5</v>
      </c>
      <c r="D2" s="5" t="s">
        <v>7</v>
      </c>
      <c r="E2">
        <v>66</v>
      </c>
      <c r="F2" s="1">
        <v>35</v>
      </c>
      <c r="G2" s="37">
        <f t="shared" ref="G2:G21" si="0">F2-42</f>
        <v>-7</v>
      </c>
      <c r="H2" s="35"/>
      <c r="I2" s="35"/>
      <c r="J2" s="35">
        <f t="shared" ref="J2:J33" si="1">G2*G2</f>
        <v>49</v>
      </c>
      <c r="K2" s="35"/>
      <c r="L2" s="37">
        <f t="shared" ref="L2:L33" si="2">E2-116</f>
        <v>-50</v>
      </c>
      <c r="M2" s="35"/>
      <c r="N2" s="35"/>
      <c r="O2" s="35">
        <f t="shared" ref="O2:O33" si="3">L2*L2</f>
        <v>2500</v>
      </c>
      <c r="P2" s="35"/>
      <c r="Q2" s="35"/>
      <c r="S2" s="38" t="s">
        <v>23</v>
      </c>
      <c r="T2" s="39"/>
      <c r="U2" s="9"/>
      <c r="V2" s="9"/>
      <c r="W2" s="9"/>
      <c r="Y2" s="38" t="s">
        <v>3</v>
      </c>
      <c r="Z2" s="39"/>
      <c r="AA2" s="9"/>
    </row>
    <row r="3" spans="1:40" ht="24" customHeight="1" thickBot="1" x14ac:dyDescent="0.4">
      <c r="A3" s="1">
        <v>1</v>
      </c>
      <c r="B3" s="3" t="s">
        <v>4</v>
      </c>
      <c r="C3" s="4" t="s">
        <v>5</v>
      </c>
      <c r="D3" s="5" t="s">
        <v>7</v>
      </c>
      <c r="E3">
        <v>57</v>
      </c>
      <c r="F3" s="1">
        <v>65</v>
      </c>
      <c r="G3" s="37">
        <f t="shared" si="0"/>
        <v>23</v>
      </c>
      <c r="H3" s="35"/>
      <c r="I3" s="35"/>
      <c r="J3" s="35">
        <f t="shared" si="1"/>
        <v>529</v>
      </c>
      <c r="K3" s="35"/>
      <c r="L3" s="35">
        <f t="shared" si="2"/>
        <v>-59</v>
      </c>
      <c r="M3" s="35"/>
      <c r="N3" s="35"/>
      <c r="O3" s="35">
        <f t="shared" si="3"/>
        <v>3481</v>
      </c>
      <c r="P3" s="35"/>
      <c r="Q3" s="35"/>
      <c r="S3" s="10" t="s">
        <v>18</v>
      </c>
      <c r="T3" s="12" t="s">
        <v>20</v>
      </c>
      <c r="U3" s="40" t="s">
        <v>24</v>
      </c>
      <c r="V3" s="42" t="s">
        <v>25</v>
      </c>
      <c r="W3" s="40" t="s">
        <v>26</v>
      </c>
      <c r="Y3" s="10" t="s">
        <v>18</v>
      </c>
      <c r="Z3" s="12" t="s">
        <v>20</v>
      </c>
      <c r="AA3" s="42"/>
      <c r="AD3" s="44" t="s">
        <v>23</v>
      </c>
      <c r="AE3" s="45"/>
      <c r="AF3" s="9"/>
      <c r="AI3" s="31" t="s">
        <v>34</v>
      </c>
      <c r="AJ3" s="31"/>
      <c r="AK3" s="28">
        <f>MAX(F2:F201)</f>
        <v>73</v>
      </c>
      <c r="AL3" s="27"/>
    </row>
    <row r="4" spans="1:40" ht="24.75" thickBot="1" x14ac:dyDescent="0.4">
      <c r="A4" s="1">
        <v>1</v>
      </c>
      <c r="B4" s="3" t="s">
        <v>10</v>
      </c>
      <c r="C4" s="4" t="s">
        <v>5</v>
      </c>
      <c r="D4" s="5" t="s">
        <v>7</v>
      </c>
      <c r="E4">
        <v>54</v>
      </c>
      <c r="F4" s="1">
        <v>60</v>
      </c>
      <c r="G4" s="37">
        <f t="shared" si="0"/>
        <v>18</v>
      </c>
      <c r="H4" s="35"/>
      <c r="I4" s="35"/>
      <c r="J4" s="35">
        <f t="shared" si="1"/>
        <v>324</v>
      </c>
      <c r="K4" s="35"/>
      <c r="L4" s="35">
        <f t="shared" si="2"/>
        <v>-62</v>
      </c>
      <c r="M4" s="35"/>
      <c r="N4" s="35"/>
      <c r="O4" s="35">
        <f t="shared" si="3"/>
        <v>3844</v>
      </c>
      <c r="P4" s="35"/>
      <c r="Q4" s="35"/>
      <c r="S4" s="11" t="s">
        <v>19</v>
      </c>
      <c r="T4" s="13" t="s">
        <v>19</v>
      </c>
      <c r="U4" s="41"/>
      <c r="V4" s="43"/>
      <c r="W4" s="41"/>
      <c r="Y4" s="11" t="s">
        <v>19</v>
      </c>
      <c r="Z4" s="13" t="s">
        <v>19</v>
      </c>
      <c r="AA4" s="43"/>
      <c r="AD4" s="10" t="s">
        <v>18</v>
      </c>
      <c r="AE4" s="12" t="s">
        <v>20</v>
      </c>
      <c r="AF4" s="42" t="s">
        <v>21</v>
      </c>
      <c r="AI4" s="31" t="s">
        <v>35</v>
      </c>
      <c r="AJ4" s="32"/>
      <c r="AK4" s="28">
        <f>MIN(F2:F201)</f>
        <v>18</v>
      </c>
    </row>
    <row r="5" spans="1:40" ht="15.75" thickBot="1" x14ac:dyDescent="0.3">
      <c r="A5" s="1">
        <v>1</v>
      </c>
      <c r="B5" s="3" t="s">
        <v>4</v>
      </c>
      <c r="C5" s="4" t="s">
        <v>5</v>
      </c>
      <c r="D5" s="5" t="s">
        <v>6</v>
      </c>
      <c r="E5">
        <v>57</v>
      </c>
      <c r="F5" s="1">
        <v>50</v>
      </c>
      <c r="G5" s="37">
        <f t="shared" si="0"/>
        <v>8</v>
      </c>
      <c r="H5" s="35"/>
      <c r="I5" s="35"/>
      <c r="J5" s="35">
        <f t="shared" si="1"/>
        <v>64</v>
      </c>
      <c r="K5" s="35"/>
      <c r="L5" s="35">
        <f t="shared" si="2"/>
        <v>-59</v>
      </c>
      <c r="M5" s="35"/>
      <c r="N5" s="35"/>
      <c r="O5" s="35">
        <f t="shared" si="3"/>
        <v>3481</v>
      </c>
      <c r="P5" s="35"/>
      <c r="Q5" s="35"/>
      <c r="S5" s="11">
        <v>1</v>
      </c>
      <c r="T5" s="16">
        <v>10</v>
      </c>
      <c r="U5" s="20">
        <f t="shared" ref="U5:U16" si="4">MEDIAN(S5,T5)</f>
        <v>5.5</v>
      </c>
      <c r="V5" s="17">
        <f t="array" ref="V5:V16">FREQUENCY(E2:E201,T5:T16)</f>
        <v>0</v>
      </c>
      <c r="W5" s="14">
        <f t="array" ref="W5:W16">FREQUENCY(E2:E201,U5:U16)</f>
        <v>0</v>
      </c>
      <c r="Y5" s="11">
        <v>11</v>
      </c>
      <c r="Z5" s="13">
        <v>15</v>
      </c>
      <c r="AA5" s="14">
        <f t="array" ref="AA5:AA17">FREQUENCY(F2:F201,Z5:Z17)</f>
        <v>0</v>
      </c>
      <c r="AD5" s="11" t="s">
        <v>19</v>
      </c>
      <c r="AE5" s="13" t="s">
        <v>19</v>
      </c>
      <c r="AF5" s="43"/>
      <c r="AI5" s="33" t="s">
        <v>36</v>
      </c>
      <c r="AJ5" s="34"/>
      <c r="AK5" s="34"/>
      <c r="AL5" s="34"/>
      <c r="AM5" s="34"/>
      <c r="AN5" s="30">
        <f>AK3-AK4</f>
        <v>55</v>
      </c>
    </row>
    <row r="6" spans="1:40" ht="15.75" thickBot="1" x14ac:dyDescent="0.3">
      <c r="A6" s="1">
        <v>1</v>
      </c>
      <c r="B6" s="3" t="s">
        <v>4</v>
      </c>
      <c r="C6" s="4" t="s">
        <v>5</v>
      </c>
      <c r="D6" s="5" t="s">
        <v>6</v>
      </c>
      <c r="E6">
        <v>57</v>
      </c>
      <c r="F6" s="1">
        <v>32</v>
      </c>
      <c r="G6" s="35">
        <f t="shared" si="0"/>
        <v>-10</v>
      </c>
      <c r="H6" s="35"/>
      <c r="I6" s="35"/>
      <c r="J6" s="35">
        <f t="shared" si="1"/>
        <v>100</v>
      </c>
      <c r="K6" s="35"/>
      <c r="L6" s="35">
        <f t="shared" si="2"/>
        <v>-59</v>
      </c>
      <c r="M6" s="35"/>
      <c r="N6" s="35"/>
      <c r="O6" s="35">
        <f t="shared" si="3"/>
        <v>3481</v>
      </c>
      <c r="P6" s="35"/>
      <c r="Q6" s="35"/>
      <c r="S6" s="11">
        <v>11</v>
      </c>
      <c r="T6" s="16">
        <v>20</v>
      </c>
      <c r="U6" s="20">
        <f t="shared" si="4"/>
        <v>15.5</v>
      </c>
      <c r="V6" s="17">
        <v>0</v>
      </c>
      <c r="W6" s="14">
        <v>0</v>
      </c>
      <c r="Y6" s="11">
        <v>16</v>
      </c>
      <c r="Z6" s="13">
        <v>20</v>
      </c>
      <c r="AA6" s="14">
        <v>2</v>
      </c>
      <c r="AD6" s="11">
        <v>1</v>
      </c>
      <c r="AE6" s="16">
        <v>10</v>
      </c>
      <c r="AF6" s="14">
        <f t="array" ref="AF6:AF17">FREQUENCY(E2:E201,AE6:AE17)</f>
        <v>0</v>
      </c>
      <c r="AI6" s="34"/>
      <c r="AJ6" s="34"/>
      <c r="AK6" s="34"/>
      <c r="AL6" s="34"/>
      <c r="AM6" s="34"/>
      <c r="AN6" s="30"/>
    </row>
    <row r="7" spans="1:40" ht="15.75" thickBot="1" x14ac:dyDescent="0.3">
      <c r="A7" s="1">
        <v>1</v>
      </c>
      <c r="B7" s="3" t="s">
        <v>4</v>
      </c>
      <c r="C7" s="4" t="s">
        <v>5</v>
      </c>
      <c r="D7" s="5" t="s">
        <v>6</v>
      </c>
      <c r="E7">
        <v>57</v>
      </c>
      <c r="F7" s="1">
        <v>32</v>
      </c>
      <c r="G7" s="35">
        <f t="shared" si="0"/>
        <v>-10</v>
      </c>
      <c r="H7" s="35"/>
      <c r="I7" s="35"/>
      <c r="J7" s="35">
        <f t="shared" si="1"/>
        <v>100</v>
      </c>
      <c r="K7" s="35"/>
      <c r="L7" s="35">
        <f t="shared" si="2"/>
        <v>-59</v>
      </c>
      <c r="M7" s="35"/>
      <c r="N7" s="35"/>
      <c r="O7" s="35">
        <f t="shared" si="3"/>
        <v>3481</v>
      </c>
      <c r="P7" s="35"/>
      <c r="Q7" s="35"/>
      <c r="S7" s="11">
        <v>21</v>
      </c>
      <c r="T7" s="16">
        <v>30</v>
      </c>
      <c r="U7" s="20">
        <f t="shared" si="4"/>
        <v>25.5</v>
      </c>
      <c r="V7" s="17">
        <v>0</v>
      </c>
      <c r="W7" s="14">
        <v>0</v>
      </c>
      <c r="Y7" s="11">
        <v>21</v>
      </c>
      <c r="Z7" s="13">
        <v>25</v>
      </c>
      <c r="AA7" s="14">
        <v>14</v>
      </c>
      <c r="AD7" s="11">
        <v>11</v>
      </c>
      <c r="AE7" s="16">
        <v>20</v>
      </c>
      <c r="AF7" s="14">
        <v>0</v>
      </c>
    </row>
    <row r="8" spans="1:40" ht="21.75" thickBot="1" x14ac:dyDescent="0.4">
      <c r="A8" s="1">
        <v>1</v>
      </c>
      <c r="B8" s="3" t="s">
        <v>10</v>
      </c>
      <c r="C8" s="4" t="s">
        <v>5</v>
      </c>
      <c r="D8" s="5" t="s">
        <v>9</v>
      </c>
      <c r="E8">
        <v>108</v>
      </c>
      <c r="F8" s="1">
        <v>26</v>
      </c>
      <c r="G8" s="35">
        <f t="shared" si="0"/>
        <v>-16</v>
      </c>
      <c r="H8" s="35"/>
      <c r="I8" s="35"/>
      <c r="J8" s="35">
        <f t="shared" si="1"/>
        <v>256</v>
      </c>
      <c r="K8" s="35"/>
      <c r="L8" s="35">
        <f t="shared" si="2"/>
        <v>-8</v>
      </c>
      <c r="M8" s="35"/>
      <c r="N8" s="35"/>
      <c r="O8" s="35">
        <f t="shared" si="3"/>
        <v>64</v>
      </c>
      <c r="P8" s="35"/>
      <c r="Q8" s="35"/>
      <c r="S8" s="11">
        <v>31</v>
      </c>
      <c r="T8" s="16">
        <v>40</v>
      </c>
      <c r="U8" s="21">
        <f t="shared" si="4"/>
        <v>35.5</v>
      </c>
      <c r="V8" s="17">
        <v>4</v>
      </c>
      <c r="W8" s="14">
        <v>0</v>
      </c>
      <c r="Y8" s="11">
        <v>26</v>
      </c>
      <c r="Z8" s="13">
        <v>30</v>
      </c>
      <c r="AA8" s="14">
        <v>32</v>
      </c>
      <c r="AD8" s="11">
        <v>21</v>
      </c>
      <c r="AE8" s="16">
        <v>30</v>
      </c>
      <c r="AF8" s="14">
        <v>0</v>
      </c>
      <c r="AI8" s="31" t="s">
        <v>37</v>
      </c>
      <c r="AJ8" s="31"/>
      <c r="AK8" s="28">
        <f>MAX(E2:F201)</f>
        <v>321</v>
      </c>
      <c r="AL8" s="27"/>
    </row>
    <row r="9" spans="1:40" ht="21.75" thickBot="1" x14ac:dyDescent="0.4">
      <c r="A9" s="1">
        <v>1</v>
      </c>
      <c r="B9" s="3" t="s">
        <v>10</v>
      </c>
      <c r="C9" s="4" t="s">
        <v>5</v>
      </c>
      <c r="D9" s="5" t="s">
        <v>7</v>
      </c>
      <c r="E9">
        <v>66</v>
      </c>
      <c r="F9" s="1">
        <v>35</v>
      </c>
      <c r="G9" s="35">
        <f t="shared" si="0"/>
        <v>-7</v>
      </c>
      <c r="H9" s="35"/>
      <c r="I9" s="35"/>
      <c r="J9" s="35">
        <f t="shared" si="1"/>
        <v>49</v>
      </c>
      <c r="K9" s="35"/>
      <c r="L9" s="35">
        <f t="shared" si="2"/>
        <v>-50</v>
      </c>
      <c r="M9" s="35"/>
      <c r="N9" s="35"/>
      <c r="O9" s="35">
        <f t="shared" si="3"/>
        <v>2500</v>
      </c>
      <c r="P9" s="35"/>
      <c r="Q9" s="35"/>
      <c r="S9" s="11">
        <v>41</v>
      </c>
      <c r="T9" s="16">
        <v>50</v>
      </c>
      <c r="U9" s="21">
        <f t="shared" si="4"/>
        <v>45.5</v>
      </c>
      <c r="V9" s="17">
        <v>0</v>
      </c>
      <c r="W9" s="14">
        <v>4</v>
      </c>
      <c r="Y9" s="11">
        <v>31</v>
      </c>
      <c r="Z9" s="13">
        <v>35</v>
      </c>
      <c r="AA9" s="14">
        <v>32</v>
      </c>
      <c r="AD9" s="11">
        <v>31</v>
      </c>
      <c r="AE9" s="16">
        <v>40</v>
      </c>
      <c r="AF9" s="14">
        <v>4</v>
      </c>
      <c r="AI9" s="31" t="s">
        <v>38</v>
      </c>
      <c r="AJ9" s="32"/>
      <c r="AK9" s="28">
        <f>MIN(E2:E201)</f>
        <v>39</v>
      </c>
    </row>
    <row r="10" spans="1:40" ht="15.75" thickBot="1" x14ac:dyDescent="0.3">
      <c r="A10" s="1">
        <v>1</v>
      </c>
      <c r="B10" s="3" t="s">
        <v>10</v>
      </c>
      <c r="C10" s="4" t="s">
        <v>5</v>
      </c>
      <c r="D10" s="5" t="s">
        <v>6</v>
      </c>
      <c r="E10">
        <v>54</v>
      </c>
      <c r="F10" s="1">
        <v>41</v>
      </c>
      <c r="G10" s="35">
        <f t="shared" si="0"/>
        <v>-1</v>
      </c>
      <c r="H10" s="35"/>
      <c r="I10" s="35"/>
      <c r="J10" s="35">
        <f t="shared" si="1"/>
        <v>1</v>
      </c>
      <c r="K10" s="35"/>
      <c r="L10" s="35">
        <f t="shared" si="2"/>
        <v>-62</v>
      </c>
      <c r="M10" s="35"/>
      <c r="N10" s="35"/>
      <c r="O10" s="35">
        <f t="shared" si="3"/>
        <v>3844</v>
      </c>
      <c r="P10" s="35"/>
      <c r="Q10" s="35"/>
      <c r="S10" s="11">
        <v>51</v>
      </c>
      <c r="T10" s="16">
        <v>60</v>
      </c>
      <c r="U10" s="21">
        <f t="shared" si="4"/>
        <v>55.5</v>
      </c>
      <c r="V10" s="17">
        <v>34</v>
      </c>
      <c r="W10" s="14">
        <v>18</v>
      </c>
      <c r="Y10" s="11">
        <v>36</v>
      </c>
      <c r="Z10" s="13">
        <v>40</v>
      </c>
      <c r="AA10" s="14">
        <v>22</v>
      </c>
      <c r="AD10" s="11">
        <v>41</v>
      </c>
      <c r="AE10" s="16">
        <v>50</v>
      </c>
      <c r="AF10" s="14">
        <v>0</v>
      </c>
      <c r="AI10" s="33" t="s">
        <v>39</v>
      </c>
      <c r="AJ10" s="34"/>
      <c r="AK10" s="34"/>
      <c r="AL10" s="34"/>
      <c r="AM10" s="34"/>
      <c r="AN10" s="30">
        <f>AK8-AK9</f>
        <v>282</v>
      </c>
    </row>
    <row r="11" spans="1:40" ht="15.75" thickBot="1" x14ac:dyDescent="0.3">
      <c r="A11" s="1">
        <v>1</v>
      </c>
      <c r="B11" s="3" t="s">
        <v>10</v>
      </c>
      <c r="C11" s="4" t="s">
        <v>5</v>
      </c>
      <c r="D11" s="5" t="s">
        <v>7</v>
      </c>
      <c r="E11">
        <v>54</v>
      </c>
      <c r="F11" s="1">
        <v>33</v>
      </c>
      <c r="G11" s="35">
        <f t="shared" si="0"/>
        <v>-9</v>
      </c>
      <c r="H11" s="35"/>
      <c r="I11" s="35"/>
      <c r="J11" s="35">
        <f t="shared" si="1"/>
        <v>81</v>
      </c>
      <c r="K11" s="35"/>
      <c r="L11" s="35">
        <f t="shared" si="2"/>
        <v>-62</v>
      </c>
      <c r="M11" s="35"/>
      <c r="N11" s="35"/>
      <c r="O11" s="35">
        <f t="shared" si="3"/>
        <v>3844</v>
      </c>
      <c r="P11" s="35"/>
      <c r="Q11" s="35"/>
      <c r="S11" s="11">
        <v>61</v>
      </c>
      <c r="T11" s="16">
        <v>70</v>
      </c>
      <c r="U11" s="21">
        <f t="shared" si="4"/>
        <v>65.5</v>
      </c>
      <c r="V11" s="17">
        <v>18</v>
      </c>
      <c r="W11" s="14">
        <v>16</v>
      </c>
      <c r="Y11" s="11">
        <v>41</v>
      </c>
      <c r="Z11" s="13">
        <v>45</v>
      </c>
      <c r="AA11" s="14">
        <v>24</v>
      </c>
      <c r="AD11" s="11">
        <v>51</v>
      </c>
      <c r="AE11" s="16">
        <v>60</v>
      </c>
      <c r="AF11" s="14">
        <v>34</v>
      </c>
      <c r="AI11" s="34"/>
      <c r="AJ11" s="34"/>
      <c r="AK11" s="34"/>
      <c r="AL11" s="34"/>
      <c r="AM11" s="34"/>
      <c r="AN11" s="30"/>
    </row>
    <row r="12" spans="1:40" ht="15.75" thickBot="1" x14ac:dyDescent="0.3">
      <c r="A12" s="1">
        <v>1</v>
      </c>
      <c r="B12" s="3" t="s">
        <v>10</v>
      </c>
      <c r="C12" s="4" t="s">
        <v>5</v>
      </c>
      <c r="D12" s="5" t="s">
        <v>7</v>
      </c>
      <c r="E12">
        <v>54</v>
      </c>
      <c r="F12" s="1">
        <v>33</v>
      </c>
      <c r="G12" s="35">
        <f t="shared" si="0"/>
        <v>-9</v>
      </c>
      <c r="H12" s="35"/>
      <c r="I12" s="35"/>
      <c r="J12" s="35">
        <f t="shared" si="1"/>
        <v>81</v>
      </c>
      <c r="K12" s="35"/>
      <c r="L12" s="35">
        <f t="shared" si="2"/>
        <v>-62</v>
      </c>
      <c r="M12" s="35"/>
      <c r="N12" s="35"/>
      <c r="O12" s="35">
        <f t="shared" si="3"/>
        <v>3844</v>
      </c>
      <c r="P12" s="35"/>
      <c r="Q12" s="35"/>
      <c r="S12" s="11">
        <v>71</v>
      </c>
      <c r="T12" s="16">
        <v>80</v>
      </c>
      <c r="U12" s="21">
        <f t="shared" si="4"/>
        <v>75.5</v>
      </c>
      <c r="V12" s="17">
        <v>2</v>
      </c>
      <c r="W12" s="14">
        <v>20</v>
      </c>
      <c r="Y12" s="11">
        <v>46</v>
      </c>
      <c r="Z12" s="13">
        <v>50</v>
      </c>
      <c r="AA12" s="14">
        <v>22</v>
      </c>
      <c r="AD12" s="11">
        <v>61</v>
      </c>
      <c r="AE12" s="16">
        <v>70</v>
      </c>
      <c r="AF12" s="14">
        <v>18</v>
      </c>
    </row>
    <row r="13" spans="1:40" ht="15.75" thickBot="1" x14ac:dyDescent="0.3">
      <c r="A13" s="1">
        <v>1</v>
      </c>
      <c r="B13" s="3" t="s">
        <v>10</v>
      </c>
      <c r="C13" s="4" t="s">
        <v>5</v>
      </c>
      <c r="D13" s="5" t="s">
        <v>7</v>
      </c>
      <c r="E13">
        <v>54</v>
      </c>
      <c r="F13" s="1">
        <v>60</v>
      </c>
      <c r="G13" s="35">
        <f t="shared" si="0"/>
        <v>18</v>
      </c>
      <c r="H13" s="35"/>
      <c r="I13" s="35"/>
      <c r="J13" s="35">
        <f t="shared" si="1"/>
        <v>324</v>
      </c>
      <c r="K13" s="35"/>
      <c r="L13" s="35">
        <f t="shared" si="2"/>
        <v>-62</v>
      </c>
      <c r="M13" s="35"/>
      <c r="N13" s="35"/>
      <c r="O13" s="35">
        <f t="shared" si="3"/>
        <v>3844</v>
      </c>
      <c r="P13" s="35"/>
      <c r="Q13" s="35"/>
      <c r="S13" s="11">
        <v>81</v>
      </c>
      <c r="T13" s="16">
        <v>90</v>
      </c>
      <c r="U13" s="22">
        <f t="shared" si="4"/>
        <v>85.5</v>
      </c>
      <c r="V13" s="13">
        <v>24</v>
      </c>
      <c r="W13" s="15">
        <v>24</v>
      </c>
      <c r="Y13" s="11">
        <v>51</v>
      </c>
      <c r="Z13" s="13">
        <v>55</v>
      </c>
      <c r="AA13" s="15">
        <v>18</v>
      </c>
      <c r="AD13" s="11">
        <v>71</v>
      </c>
      <c r="AE13" s="16">
        <v>80</v>
      </c>
      <c r="AF13" s="14">
        <v>2</v>
      </c>
    </row>
    <row r="14" spans="1:40" ht="15.75" thickBot="1" x14ac:dyDescent="0.3">
      <c r="A14" s="1">
        <v>1</v>
      </c>
      <c r="B14" s="3" t="s">
        <v>4</v>
      </c>
      <c r="C14" s="4" t="s">
        <v>5</v>
      </c>
      <c r="D14" s="5" t="s">
        <v>6</v>
      </c>
      <c r="E14">
        <v>39</v>
      </c>
      <c r="F14" s="1">
        <v>35</v>
      </c>
      <c r="G14" s="35">
        <f t="shared" si="0"/>
        <v>-7</v>
      </c>
      <c r="H14" s="35"/>
      <c r="I14" s="35"/>
      <c r="J14" s="35">
        <f t="shared" si="1"/>
        <v>49</v>
      </c>
      <c r="K14" s="35"/>
      <c r="L14" s="35">
        <f t="shared" si="2"/>
        <v>-77</v>
      </c>
      <c r="M14" s="35"/>
      <c r="N14" s="35"/>
      <c r="O14" s="35">
        <f t="shared" si="3"/>
        <v>5929</v>
      </c>
      <c r="P14" s="35"/>
      <c r="Q14" s="35"/>
      <c r="S14" s="11">
        <v>91</v>
      </c>
      <c r="T14" s="16">
        <v>100</v>
      </c>
      <c r="U14" s="21">
        <f t="shared" si="4"/>
        <v>95.5</v>
      </c>
      <c r="V14" s="17">
        <v>12</v>
      </c>
      <c r="W14" s="14">
        <v>10</v>
      </c>
      <c r="Y14" s="11">
        <v>56</v>
      </c>
      <c r="Z14" s="13">
        <v>60</v>
      </c>
      <c r="AA14" s="14">
        <v>20</v>
      </c>
      <c r="AD14" s="11">
        <v>81</v>
      </c>
      <c r="AE14" s="16">
        <v>90</v>
      </c>
      <c r="AF14" s="15">
        <v>24</v>
      </c>
      <c r="AI14" s="32" t="s">
        <v>40</v>
      </c>
      <c r="AJ14" s="32"/>
      <c r="AK14" s="32"/>
      <c r="AL14" s="29">
        <f>AVERAGE(A14:A114)</f>
        <v>2.9801980198019802</v>
      </c>
    </row>
    <row r="15" spans="1:40" ht="15.75" thickBot="1" x14ac:dyDescent="0.3">
      <c r="A15" s="1">
        <v>1</v>
      </c>
      <c r="B15" s="3" t="s">
        <v>4</v>
      </c>
      <c r="C15" s="4" t="s">
        <v>5</v>
      </c>
      <c r="D15" s="5" t="s">
        <v>7</v>
      </c>
      <c r="E15">
        <v>57</v>
      </c>
      <c r="F15" s="1">
        <v>36</v>
      </c>
      <c r="G15" s="35">
        <f t="shared" si="0"/>
        <v>-6</v>
      </c>
      <c r="H15" s="35"/>
      <c r="I15" s="35"/>
      <c r="J15" s="35">
        <f t="shared" si="1"/>
        <v>36</v>
      </c>
      <c r="K15" s="35"/>
      <c r="L15" s="35">
        <f t="shared" si="2"/>
        <v>-59</v>
      </c>
      <c r="M15" s="35"/>
      <c r="N15" s="35"/>
      <c r="O15" s="35">
        <f t="shared" si="3"/>
        <v>3481</v>
      </c>
      <c r="P15" s="35"/>
      <c r="Q15" s="35"/>
      <c r="S15" s="11">
        <v>101</v>
      </c>
      <c r="T15" s="16">
        <v>110</v>
      </c>
      <c r="U15" s="21">
        <f t="shared" si="4"/>
        <v>105.5</v>
      </c>
      <c r="V15" s="17">
        <v>32</v>
      </c>
      <c r="W15" s="14">
        <v>2</v>
      </c>
      <c r="Y15" s="11">
        <v>61</v>
      </c>
      <c r="Z15" s="13">
        <v>65</v>
      </c>
      <c r="AA15" s="14">
        <v>8</v>
      </c>
      <c r="AD15" s="11">
        <v>91</v>
      </c>
      <c r="AE15" s="16">
        <v>100</v>
      </c>
      <c r="AF15" s="14">
        <v>12</v>
      </c>
      <c r="AI15" s="32" t="s">
        <v>41</v>
      </c>
      <c r="AJ15" s="32"/>
      <c r="AK15" s="32"/>
      <c r="AL15" s="29">
        <f>VARP(A14:A114)</f>
        <v>1.0689148122733065</v>
      </c>
    </row>
    <row r="16" spans="1:40" ht="15.75" thickBot="1" x14ac:dyDescent="0.3">
      <c r="A16" s="1">
        <v>1</v>
      </c>
      <c r="B16" s="3" t="s">
        <v>4</v>
      </c>
      <c r="C16" s="4" t="s">
        <v>5</v>
      </c>
      <c r="D16" s="5" t="s">
        <v>7</v>
      </c>
      <c r="E16">
        <v>57</v>
      </c>
      <c r="F16" s="1">
        <v>65</v>
      </c>
      <c r="G16" s="35">
        <f t="shared" si="0"/>
        <v>23</v>
      </c>
      <c r="H16" s="35"/>
      <c r="I16" s="35"/>
      <c r="J16" s="35">
        <f t="shared" si="1"/>
        <v>529</v>
      </c>
      <c r="K16" s="35"/>
      <c r="L16" s="35">
        <f t="shared" si="2"/>
        <v>-59</v>
      </c>
      <c r="M16" s="35"/>
      <c r="N16" s="35"/>
      <c r="O16" s="35">
        <f t="shared" si="3"/>
        <v>3481</v>
      </c>
      <c r="P16" s="35"/>
      <c r="Q16" s="35"/>
      <c r="S16" s="11">
        <v>111</v>
      </c>
      <c r="T16" s="16">
        <v>120</v>
      </c>
      <c r="U16" s="21">
        <f t="shared" si="4"/>
        <v>115.5</v>
      </c>
      <c r="V16" s="17">
        <v>4</v>
      </c>
      <c r="W16" s="14">
        <v>32</v>
      </c>
      <c r="Y16" s="11">
        <v>66</v>
      </c>
      <c r="Z16" s="13">
        <v>70</v>
      </c>
      <c r="AA16" s="14">
        <v>2</v>
      </c>
      <c r="AD16" s="11">
        <v>101</v>
      </c>
      <c r="AE16" s="16">
        <v>110</v>
      </c>
      <c r="AF16" s="14">
        <v>32</v>
      </c>
    </row>
    <row r="17" spans="1:38" ht="15.75" thickBot="1" x14ac:dyDescent="0.3">
      <c r="A17" s="1">
        <v>1</v>
      </c>
      <c r="B17" s="3" t="s">
        <v>10</v>
      </c>
      <c r="C17" s="4" t="s">
        <v>5</v>
      </c>
      <c r="D17" s="5" t="s">
        <v>6</v>
      </c>
      <c r="E17">
        <v>54</v>
      </c>
      <c r="F17" s="1">
        <v>41</v>
      </c>
      <c r="G17" s="35">
        <f t="shared" si="0"/>
        <v>-1</v>
      </c>
      <c r="H17" s="35"/>
      <c r="I17" s="35"/>
      <c r="J17" s="35">
        <f t="shared" si="1"/>
        <v>1</v>
      </c>
      <c r="K17" s="35"/>
      <c r="L17" s="35">
        <f t="shared" si="2"/>
        <v>-62</v>
      </c>
      <c r="M17" s="35"/>
      <c r="N17" s="35"/>
      <c r="O17" s="35">
        <f t="shared" si="3"/>
        <v>3844</v>
      </c>
      <c r="P17" s="35"/>
      <c r="Q17" s="35"/>
      <c r="S17" s="38" t="s">
        <v>22</v>
      </c>
      <c r="T17" s="39"/>
      <c r="U17" s="14"/>
      <c r="V17" s="14"/>
      <c r="W17" s="14"/>
      <c r="Y17" s="11">
        <v>71</v>
      </c>
      <c r="Z17" s="13">
        <v>75</v>
      </c>
      <c r="AA17" s="14">
        <v>4</v>
      </c>
      <c r="AD17" s="11">
        <v>111</v>
      </c>
      <c r="AE17" s="16">
        <v>120</v>
      </c>
      <c r="AF17" s="14">
        <v>4</v>
      </c>
      <c r="AI17" s="32" t="s">
        <v>42</v>
      </c>
      <c r="AJ17" s="32"/>
      <c r="AK17" s="32"/>
      <c r="AL17" s="29">
        <f>AVERAGE(A141:A191)</f>
        <v>2.8823529411764706</v>
      </c>
    </row>
    <row r="18" spans="1:38" ht="15.75" thickBot="1" x14ac:dyDescent="0.3">
      <c r="A18" s="1">
        <v>1</v>
      </c>
      <c r="B18" s="3" t="s">
        <v>4</v>
      </c>
      <c r="C18" s="4" t="s">
        <v>5</v>
      </c>
      <c r="D18" s="5" t="s">
        <v>6</v>
      </c>
      <c r="E18">
        <v>39</v>
      </c>
      <c r="F18" s="1">
        <v>35</v>
      </c>
      <c r="G18" s="35">
        <f t="shared" si="0"/>
        <v>-7</v>
      </c>
      <c r="H18" s="35"/>
      <c r="I18" s="35"/>
      <c r="J18" s="35">
        <f t="shared" si="1"/>
        <v>49</v>
      </c>
      <c r="K18" s="35"/>
      <c r="L18" s="35">
        <f t="shared" si="2"/>
        <v>-77</v>
      </c>
      <c r="M18" s="35"/>
      <c r="N18" s="35"/>
      <c r="O18" s="35">
        <f t="shared" si="3"/>
        <v>5929</v>
      </c>
      <c r="P18" s="35"/>
      <c r="Q18" s="35"/>
      <c r="Y18" s="38" t="s">
        <v>22</v>
      </c>
      <c r="Z18" s="39"/>
      <c r="AA18" s="14"/>
      <c r="AD18" s="38" t="s">
        <v>22</v>
      </c>
      <c r="AE18" s="39"/>
      <c r="AF18" s="14"/>
      <c r="AI18" s="32" t="s">
        <v>43</v>
      </c>
      <c r="AJ18" s="32"/>
      <c r="AK18" s="32"/>
      <c r="AL18" s="29">
        <f>VARP(A141:A191)</f>
        <v>0.9273356401384083</v>
      </c>
    </row>
    <row r="19" spans="1:38" x14ac:dyDescent="0.25">
      <c r="A19" s="1">
        <v>1</v>
      </c>
      <c r="B19" s="3" t="s">
        <v>10</v>
      </c>
      <c r="C19" s="4" t="s">
        <v>5</v>
      </c>
      <c r="D19" s="5" t="s">
        <v>9</v>
      </c>
      <c r="E19">
        <v>66</v>
      </c>
      <c r="F19" s="1">
        <v>39</v>
      </c>
      <c r="G19" s="35">
        <f t="shared" si="0"/>
        <v>-3</v>
      </c>
      <c r="H19" s="35"/>
      <c r="I19" s="35"/>
      <c r="J19" s="35">
        <f t="shared" si="1"/>
        <v>9</v>
      </c>
      <c r="K19" s="35"/>
      <c r="L19" s="35">
        <f t="shared" si="2"/>
        <v>-50</v>
      </c>
      <c r="M19" s="35"/>
      <c r="N19" s="35"/>
      <c r="O19" s="35">
        <f t="shared" si="3"/>
        <v>2500</v>
      </c>
      <c r="P19" s="35"/>
      <c r="Q19" s="35"/>
    </row>
    <row r="20" spans="1:38" x14ac:dyDescent="0.25">
      <c r="A20" s="1">
        <v>1</v>
      </c>
      <c r="B20" s="3" t="s">
        <v>10</v>
      </c>
      <c r="C20" s="4" t="s">
        <v>5</v>
      </c>
      <c r="D20" s="5" t="s">
        <v>9</v>
      </c>
      <c r="E20">
        <v>66</v>
      </c>
      <c r="F20" s="1">
        <v>39</v>
      </c>
      <c r="G20" s="35">
        <f t="shared" si="0"/>
        <v>-3</v>
      </c>
      <c r="H20" s="35"/>
      <c r="I20" s="35"/>
      <c r="J20" s="35">
        <f t="shared" si="1"/>
        <v>9</v>
      </c>
      <c r="K20" s="35"/>
      <c r="L20" s="35">
        <f t="shared" si="2"/>
        <v>-50</v>
      </c>
      <c r="M20" s="35"/>
      <c r="N20" s="35"/>
      <c r="O20" s="35">
        <f t="shared" si="3"/>
        <v>2500</v>
      </c>
      <c r="P20" s="35"/>
      <c r="Q20" s="35"/>
    </row>
    <row r="21" spans="1:38" x14ac:dyDescent="0.25">
      <c r="A21" s="1">
        <v>1</v>
      </c>
      <c r="B21" s="3" t="s">
        <v>10</v>
      </c>
      <c r="C21" s="4" t="s">
        <v>5</v>
      </c>
      <c r="D21" s="5" t="s">
        <v>9</v>
      </c>
      <c r="E21">
        <v>108</v>
      </c>
      <c r="F21" s="1">
        <v>26</v>
      </c>
      <c r="G21" s="35">
        <f t="shared" si="0"/>
        <v>-16</v>
      </c>
      <c r="H21" s="35"/>
      <c r="I21" s="35"/>
      <c r="J21" s="35">
        <f t="shared" si="1"/>
        <v>256</v>
      </c>
      <c r="K21" s="35"/>
      <c r="L21" s="35">
        <f t="shared" si="2"/>
        <v>-8</v>
      </c>
      <c r="M21" s="35"/>
      <c r="N21" s="35"/>
      <c r="O21" s="35">
        <f t="shared" si="3"/>
        <v>64</v>
      </c>
      <c r="P21" s="35"/>
      <c r="Q21" s="35"/>
    </row>
    <row r="22" spans="1:38" ht="15.75" thickBot="1" x14ac:dyDescent="0.3">
      <c r="A22" s="1">
        <v>1</v>
      </c>
      <c r="B22" s="3" t="s">
        <v>4</v>
      </c>
      <c r="C22" s="4" t="s">
        <v>5</v>
      </c>
      <c r="D22" s="5" t="s">
        <v>6</v>
      </c>
      <c r="E22">
        <v>57</v>
      </c>
      <c r="F22" s="1">
        <v>50</v>
      </c>
      <c r="G22" s="35">
        <f t="shared" ref="G22:G41" si="5">F22-42</f>
        <v>8</v>
      </c>
      <c r="H22" s="35"/>
      <c r="I22" s="35"/>
      <c r="J22" s="35">
        <f t="shared" si="1"/>
        <v>64</v>
      </c>
      <c r="K22" s="35"/>
      <c r="L22" s="35">
        <f t="shared" si="2"/>
        <v>-59</v>
      </c>
      <c r="M22" s="35"/>
      <c r="N22" s="35"/>
      <c r="O22" s="35">
        <f t="shared" si="3"/>
        <v>3481</v>
      </c>
      <c r="P22" s="35"/>
      <c r="Q22" s="35"/>
    </row>
    <row r="23" spans="1:38" ht="15.75" thickBot="1" x14ac:dyDescent="0.3">
      <c r="A23" s="1">
        <v>1</v>
      </c>
      <c r="B23" s="3" t="s">
        <v>4</v>
      </c>
      <c r="C23" s="4" t="s">
        <v>5</v>
      </c>
      <c r="D23" s="5" t="s">
        <v>7</v>
      </c>
      <c r="E23">
        <v>57</v>
      </c>
      <c r="F23" s="1">
        <v>36</v>
      </c>
      <c r="G23" s="35">
        <f t="shared" si="5"/>
        <v>-6</v>
      </c>
      <c r="H23" s="35"/>
      <c r="I23" s="35"/>
      <c r="J23" s="35">
        <f t="shared" si="1"/>
        <v>36</v>
      </c>
      <c r="K23" s="35"/>
      <c r="L23" s="35">
        <f t="shared" si="2"/>
        <v>-59</v>
      </c>
      <c r="M23" s="35"/>
      <c r="N23" s="35"/>
      <c r="O23" s="35">
        <f t="shared" si="3"/>
        <v>3481</v>
      </c>
      <c r="P23" s="35"/>
      <c r="Q23" s="35"/>
      <c r="AA23" s="38" t="s">
        <v>3</v>
      </c>
      <c r="AB23" s="39"/>
      <c r="AC23" s="9"/>
      <c r="AD23" s="9"/>
      <c r="AE23" s="9"/>
    </row>
    <row r="24" spans="1:38" ht="24" x14ac:dyDescent="0.25">
      <c r="A24" s="1">
        <v>2</v>
      </c>
      <c r="B24" s="3" t="s">
        <v>4</v>
      </c>
      <c r="C24" s="4" t="s">
        <v>5</v>
      </c>
      <c r="D24" s="5" t="s">
        <v>6</v>
      </c>
      <c r="E24">
        <v>81</v>
      </c>
      <c r="F24" s="1">
        <v>27</v>
      </c>
      <c r="G24" s="35">
        <f t="shared" si="5"/>
        <v>-15</v>
      </c>
      <c r="H24" s="35"/>
      <c r="I24" s="35"/>
      <c r="J24" s="35">
        <f t="shared" si="1"/>
        <v>225</v>
      </c>
      <c r="K24" s="35"/>
      <c r="L24" s="35">
        <f t="shared" si="2"/>
        <v>-35</v>
      </c>
      <c r="M24" s="35"/>
      <c r="N24" s="35"/>
      <c r="O24" s="35">
        <f t="shared" si="3"/>
        <v>1225</v>
      </c>
      <c r="P24" s="35"/>
      <c r="Q24" s="35"/>
      <c r="AA24" s="10" t="s">
        <v>18</v>
      </c>
      <c r="AB24" s="12" t="s">
        <v>20</v>
      </c>
      <c r="AC24" s="40" t="s">
        <v>24</v>
      </c>
      <c r="AD24" s="42" t="s">
        <v>25</v>
      </c>
      <c r="AE24" s="18" t="s">
        <v>26</v>
      </c>
    </row>
    <row r="25" spans="1:38" ht="15.75" thickBot="1" x14ac:dyDescent="0.3">
      <c r="A25" s="1">
        <v>2</v>
      </c>
      <c r="B25" s="3" t="s">
        <v>4</v>
      </c>
      <c r="C25" s="4" t="s">
        <v>5</v>
      </c>
      <c r="D25" s="5" t="s">
        <v>6</v>
      </c>
      <c r="E25">
        <v>54</v>
      </c>
      <c r="F25" s="1">
        <v>42</v>
      </c>
      <c r="G25" s="35">
        <f t="shared" si="5"/>
        <v>0</v>
      </c>
      <c r="H25" s="35"/>
      <c r="I25" s="35"/>
      <c r="J25" s="35">
        <f t="shared" si="1"/>
        <v>0</v>
      </c>
      <c r="K25" s="35"/>
      <c r="L25" s="35">
        <f t="shared" si="2"/>
        <v>-62</v>
      </c>
      <c r="M25" s="35"/>
      <c r="N25" s="35"/>
      <c r="O25" s="35">
        <f t="shared" si="3"/>
        <v>3844</v>
      </c>
      <c r="P25" s="35"/>
      <c r="Q25" s="35"/>
      <c r="AA25" s="11" t="s">
        <v>19</v>
      </c>
      <c r="AB25" s="13" t="s">
        <v>19</v>
      </c>
      <c r="AC25" s="41"/>
      <c r="AD25" s="43"/>
      <c r="AE25" s="19"/>
    </row>
    <row r="26" spans="1:38" ht="15.75" thickBot="1" x14ac:dyDescent="0.3">
      <c r="A26" s="1">
        <v>2</v>
      </c>
      <c r="B26" s="3" t="s">
        <v>4</v>
      </c>
      <c r="C26" s="4" t="s">
        <v>5</v>
      </c>
      <c r="D26" s="5" t="s">
        <v>7</v>
      </c>
      <c r="E26">
        <v>81</v>
      </c>
      <c r="F26" s="1">
        <v>30</v>
      </c>
      <c r="G26" s="35">
        <f t="shared" si="5"/>
        <v>-12</v>
      </c>
      <c r="H26" s="35"/>
      <c r="I26" s="35"/>
      <c r="J26" s="35">
        <f t="shared" si="1"/>
        <v>144</v>
      </c>
      <c r="K26" s="35"/>
      <c r="L26" s="35">
        <f t="shared" si="2"/>
        <v>-35</v>
      </c>
      <c r="M26" s="35"/>
      <c r="N26" s="35"/>
      <c r="O26" s="35">
        <f t="shared" si="3"/>
        <v>1225</v>
      </c>
      <c r="P26" s="35"/>
      <c r="Q26" s="35"/>
      <c r="AA26" s="11">
        <v>11</v>
      </c>
      <c r="AB26" s="13">
        <v>15</v>
      </c>
      <c r="AC26" s="20">
        <f t="shared" ref="AC26:AC38" si="6">MEDIAN(AA26,AB26)</f>
        <v>13</v>
      </c>
      <c r="AD26" s="17">
        <f t="array" ref="AD26:AD38">FREQUENCY(F2:F201,AC26:AC38)</f>
        <v>0</v>
      </c>
      <c r="AE26" s="14">
        <f t="array" ref="AE26:AE38">FREQUENCY(F2:F201,AC26:AC38)</f>
        <v>0</v>
      </c>
      <c r="AH26">
        <f>SQRT(50)</f>
        <v>7.0710678118654755</v>
      </c>
    </row>
    <row r="27" spans="1:38" ht="15.75" thickBot="1" x14ac:dyDescent="0.3">
      <c r="A27" s="1">
        <v>2</v>
      </c>
      <c r="B27" s="3" t="s">
        <v>4</v>
      </c>
      <c r="C27" s="4" t="s">
        <v>5</v>
      </c>
      <c r="D27" s="5" t="s">
        <v>9</v>
      </c>
      <c r="E27">
        <v>93</v>
      </c>
      <c r="F27" s="1">
        <v>44</v>
      </c>
      <c r="G27" s="35">
        <f t="shared" si="5"/>
        <v>2</v>
      </c>
      <c r="H27" s="35"/>
      <c r="I27" s="35"/>
      <c r="J27" s="35">
        <f t="shared" si="1"/>
        <v>4</v>
      </c>
      <c r="K27" s="35"/>
      <c r="L27" s="35">
        <f t="shared" si="2"/>
        <v>-23</v>
      </c>
      <c r="M27" s="35"/>
      <c r="N27" s="35"/>
      <c r="O27" s="35">
        <f t="shared" si="3"/>
        <v>529</v>
      </c>
      <c r="P27" s="35"/>
      <c r="Q27" s="35"/>
      <c r="AA27" s="11">
        <v>16</v>
      </c>
      <c r="AB27" s="13">
        <v>20</v>
      </c>
      <c r="AC27" s="20">
        <f t="shared" si="6"/>
        <v>18</v>
      </c>
      <c r="AD27" s="17">
        <v>2</v>
      </c>
      <c r="AE27" s="14">
        <v>2</v>
      </c>
    </row>
    <row r="28" spans="1:38" ht="15.75" thickBot="1" x14ac:dyDescent="0.3">
      <c r="A28" s="1">
        <v>2</v>
      </c>
      <c r="B28" s="3" t="s">
        <v>4</v>
      </c>
      <c r="C28" s="4" t="s">
        <v>5</v>
      </c>
      <c r="D28" s="5" t="s">
        <v>6</v>
      </c>
      <c r="E28">
        <v>108</v>
      </c>
      <c r="F28" s="1">
        <v>42</v>
      </c>
      <c r="G28" s="35">
        <f t="shared" si="5"/>
        <v>0</v>
      </c>
      <c r="H28" s="35"/>
      <c r="I28" s="35"/>
      <c r="J28" s="35">
        <f t="shared" si="1"/>
        <v>0</v>
      </c>
      <c r="K28" s="35"/>
      <c r="L28" s="35">
        <f t="shared" si="2"/>
        <v>-8</v>
      </c>
      <c r="M28" s="35"/>
      <c r="N28" s="35"/>
      <c r="O28" s="35">
        <f t="shared" si="3"/>
        <v>64</v>
      </c>
      <c r="P28" s="35"/>
      <c r="Q28" s="35"/>
      <c r="AA28" s="11">
        <v>21</v>
      </c>
      <c r="AB28" s="13">
        <v>25</v>
      </c>
      <c r="AC28" s="20">
        <f t="shared" si="6"/>
        <v>23</v>
      </c>
      <c r="AD28" s="17">
        <v>6</v>
      </c>
      <c r="AE28" s="14">
        <v>6</v>
      </c>
    </row>
    <row r="29" spans="1:38" ht="15.75" thickBot="1" x14ac:dyDescent="0.3">
      <c r="A29" s="1">
        <v>2</v>
      </c>
      <c r="B29" s="3" t="s">
        <v>4</v>
      </c>
      <c r="C29" s="4" t="s">
        <v>5</v>
      </c>
      <c r="D29" s="5" t="s">
        <v>9</v>
      </c>
      <c r="E29">
        <v>93</v>
      </c>
      <c r="F29" s="1">
        <v>44</v>
      </c>
      <c r="G29" s="35">
        <f t="shared" si="5"/>
        <v>2</v>
      </c>
      <c r="H29" s="35"/>
      <c r="I29" s="35"/>
      <c r="J29" s="35">
        <f t="shared" si="1"/>
        <v>4</v>
      </c>
      <c r="K29" s="35"/>
      <c r="L29" s="35">
        <f t="shared" si="2"/>
        <v>-23</v>
      </c>
      <c r="M29" s="35"/>
      <c r="N29" s="35"/>
      <c r="O29" s="35">
        <f t="shared" si="3"/>
        <v>529</v>
      </c>
      <c r="P29" s="35"/>
      <c r="Q29" s="35"/>
      <c r="AA29" s="11">
        <v>26</v>
      </c>
      <c r="AB29" s="13">
        <v>30</v>
      </c>
      <c r="AC29" s="21">
        <f t="shared" si="6"/>
        <v>28</v>
      </c>
      <c r="AD29" s="17">
        <v>30</v>
      </c>
      <c r="AE29" s="14">
        <v>30</v>
      </c>
    </row>
    <row r="30" spans="1:38" ht="15.75" thickBot="1" x14ac:dyDescent="0.3">
      <c r="A30" s="1">
        <v>2</v>
      </c>
      <c r="B30" s="3" t="s">
        <v>10</v>
      </c>
      <c r="C30" s="4" t="s">
        <v>5</v>
      </c>
      <c r="D30" s="5" t="s">
        <v>9</v>
      </c>
      <c r="E30">
        <v>66</v>
      </c>
      <c r="F30" s="1">
        <v>51</v>
      </c>
      <c r="G30" s="35">
        <f t="shared" si="5"/>
        <v>9</v>
      </c>
      <c r="H30" s="35"/>
      <c r="I30" s="35"/>
      <c r="J30" s="35">
        <f t="shared" si="1"/>
        <v>81</v>
      </c>
      <c r="K30" s="35"/>
      <c r="L30" s="35">
        <f t="shared" si="2"/>
        <v>-50</v>
      </c>
      <c r="M30" s="35"/>
      <c r="N30" s="35"/>
      <c r="O30" s="35">
        <f t="shared" si="3"/>
        <v>2500</v>
      </c>
      <c r="P30" s="35"/>
      <c r="Q30" s="35"/>
      <c r="AA30" s="11">
        <v>31</v>
      </c>
      <c r="AB30" s="13">
        <v>35</v>
      </c>
      <c r="AC30" s="21">
        <f t="shared" si="6"/>
        <v>33</v>
      </c>
      <c r="AD30" s="17">
        <v>20</v>
      </c>
      <c r="AE30" s="14">
        <v>20</v>
      </c>
    </row>
    <row r="31" spans="1:38" ht="15.75" thickBot="1" x14ac:dyDescent="0.3">
      <c r="A31" s="1">
        <v>2</v>
      </c>
      <c r="B31" s="3" t="s">
        <v>4</v>
      </c>
      <c r="C31" s="4" t="s">
        <v>5</v>
      </c>
      <c r="D31" s="5" t="s">
        <v>6</v>
      </c>
      <c r="E31">
        <v>108</v>
      </c>
      <c r="F31" s="1">
        <v>42</v>
      </c>
      <c r="G31" s="35">
        <f t="shared" si="5"/>
        <v>0</v>
      </c>
      <c r="H31" s="35"/>
      <c r="I31" s="35"/>
      <c r="J31" s="35">
        <f t="shared" si="1"/>
        <v>0</v>
      </c>
      <c r="K31" s="35"/>
      <c r="L31" s="35">
        <f t="shared" si="2"/>
        <v>-8</v>
      </c>
      <c r="M31" s="35"/>
      <c r="N31" s="35"/>
      <c r="O31" s="35">
        <f t="shared" si="3"/>
        <v>64</v>
      </c>
      <c r="P31" s="35"/>
      <c r="Q31" s="35"/>
      <c r="AA31" s="11">
        <v>36</v>
      </c>
      <c r="AB31" s="13">
        <v>40</v>
      </c>
      <c r="AC31" s="21">
        <f t="shared" si="6"/>
        <v>38</v>
      </c>
      <c r="AD31" s="17">
        <v>30</v>
      </c>
      <c r="AE31" s="14">
        <v>30</v>
      </c>
    </row>
    <row r="32" spans="1:38" ht="15.75" thickBot="1" x14ac:dyDescent="0.3">
      <c r="A32" s="1">
        <v>2</v>
      </c>
      <c r="B32" s="3" t="s">
        <v>4</v>
      </c>
      <c r="C32" s="4" t="s">
        <v>5</v>
      </c>
      <c r="D32" s="5" t="s">
        <v>7</v>
      </c>
      <c r="E32">
        <v>54</v>
      </c>
      <c r="F32" s="1">
        <v>52</v>
      </c>
      <c r="G32" s="35">
        <f t="shared" si="5"/>
        <v>10</v>
      </c>
      <c r="H32" s="35"/>
      <c r="I32" s="35"/>
      <c r="J32" s="35">
        <f t="shared" si="1"/>
        <v>100</v>
      </c>
      <c r="K32" s="35"/>
      <c r="L32" s="35">
        <f t="shared" si="2"/>
        <v>-62</v>
      </c>
      <c r="M32" s="35"/>
      <c r="N32" s="35"/>
      <c r="O32" s="35">
        <f t="shared" si="3"/>
        <v>3844</v>
      </c>
      <c r="P32" s="35"/>
      <c r="Q32" s="35"/>
      <c r="AA32" s="11">
        <v>41</v>
      </c>
      <c r="AB32" s="13">
        <v>45</v>
      </c>
      <c r="AC32" s="21">
        <f t="shared" si="6"/>
        <v>43</v>
      </c>
      <c r="AD32" s="17">
        <v>32</v>
      </c>
      <c r="AE32" s="14">
        <v>32</v>
      </c>
    </row>
    <row r="33" spans="1:34" ht="15.75" thickBot="1" x14ac:dyDescent="0.3">
      <c r="A33" s="1">
        <v>2</v>
      </c>
      <c r="B33" s="3" t="s">
        <v>4</v>
      </c>
      <c r="C33" s="4" t="s">
        <v>5</v>
      </c>
      <c r="D33" s="5" t="s">
        <v>7</v>
      </c>
      <c r="E33">
        <v>54</v>
      </c>
      <c r="F33" s="1">
        <v>52</v>
      </c>
      <c r="G33" s="35">
        <f t="shared" si="5"/>
        <v>10</v>
      </c>
      <c r="H33" s="35"/>
      <c r="I33" s="35"/>
      <c r="J33" s="35">
        <f t="shared" si="1"/>
        <v>100</v>
      </c>
      <c r="K33" s="35"/>
      <c r="L33" s="35">
        <f t="shared" si="2"/>
        <v>-62</v>
      </c>
      <c r="M33" s="35"/>
      <c r="N33" s="35"/>
      <c r="O33" s="35">
        <f t="shared" si="3"/>
        <v>3844</v>
      </c>
      <c r="P33" s="35"/>
      <c r="Q33" s="35"/>
      <c r="AA33" s="11">
        <v>46</v>
      </c>
      <c r="AB33" s="13">
        <v>50</v>
      </c>
      <c r="AC33" s="21">
        <f t="shared" si="6"/>
        <v>48</v>
      </c>
      <c r="AD33" s="17">
        <v>18</v>
      </c>
      <c r="AE33" s="14">
        <v>18</v>
      </c>
    </row>
    <row r="34" spans="1:34" ht="15.75" thickBot="1" x14ac:dyDescent="0.3">
      <c r="A34" s="1">
        <v>2</v>
      </c>
      <c r="B34" s="3" t="s">
        <v>4</v>
      </c>
      <c r="C34" s="4" t="s">
        <v>5</v>
      </c>
      <c r="D34" s="5" t="s">
        <v>6</v>
      </c>
      <c r="E34">
        <v>81</v>
      </c>
      <c r="F34" s="1">
        <v>27</v>
      </c>
      <c r="G34" s="35">
        <f t="shared" si="5"/>
        <v>-15</v>
      </c>
      <c r="H34" s="35"/>
      <c r="I34" s="35"/>
      <c r="J34" s="35">
        <f t="shared" ref="J34:J65" si="7">G34*G34</f>
        <v>225</v>
      </c>
      <c r="K34" s="35"/>
      <c r="L34" s="35">
        <f t="shared" ref="L34:L65" si="8">E34-116</f>
        <v>-35</v>
      </c>
      <c r="M34" s="35"/>
      <c r="N34" s="35"/>
      <c r="O34" s="35">
        <f t="shared" ref="O34:O65" si="9">L34*L34</f>
        <v>1225</v>
      </c>
      <c r="P34" s="35"/>
      <c r="Q34" s="35"/>
      <c r="AA34" s="11">
        <v>51</v>
      </c>
      <c r="AB34" s="13">
        <v>55</v>
      </c>
      <c r="AC34" s="22">
        <f t="shared" si="6"/>
        <v>53</v>
      </c>
      <c r="AD34" s="13">
        <v>26</v>
      </c>
      <c r="AE34" s="15">
        <v>26</v>
      </c>
    </row>
    <row r="35" spans="1:34" ht="15.75" thickBot="1" x14ac:dyDescent="0.3">
      <c r="A35" s="1">
        <v>2</v>
      </c>
      <c r="B35" s="3" t="s">
        <v>4</v>
      </c>
      <c r="C35" s="4" t="s">
        <v>5</v>
      </c>
      <c r="D35" s="5" t="s">
        <v>7</v>
      </c>
      <c r="E35">
        <v>81</v>
      </c>
      <c r="F35" s="1">
        <v>30</v>
      </c>
      <c r="G35" s="35">
        <f t="shared" si="5"/>
        <v>-12</v>
      </c>
      <c r="H35" s="35"/>
      <c r="I35" s="35"/>
      <c r="J35" s="35">
        <f t="shared" si="7"/>
        <v>144</v>
      </c>
      <c r="K35" s="35"/>
      <c r="L35" s="35">
        <f t="shared" si="8"/>
        <v>-35</v>
      </c>
      <c r="M35" s="35"/>
      <c r="N35" s="35"/>
      <c r="O35" s="35">
        <f t="shared" si="9"/>
        <v>1225</v>
      </c>
      <c r="P35" s="35"/>
      <c r="Q35" s="35"/>
      <c r="AA35" s="11">
        <v>56</v>
      </c>
      <c r="AB35" s="13">
        <v>60</v>
      </c>
      <c r="AC35" s="21">
        <f t="shared" si="6"/>
        <v>58</v>
      </c>
      <c r="AD35" s="17">
        <v>12</v>
      </c>
      <c r="AE35" s="14">
        <v>12</v>
      </c>
    </row>
    <row r="36" spans="1:34" ht="15.75" thickBot="1" x14ac:dyDescent="0.3">
      <c r="A36" s="1">
        <v>2</v>
      </c>
      <c r="B36" s="3" t="s">
        <v>4</v>
      </c>
      <c r="C36" s="4" t="s">
        <v>5</v>
      </c>
      <c r="D36" s="5" t="s">
        <v>6</v>
      </c>
      <c r="E36">
        <v>54</v>
      </c>
      <c r="F36" s="1">
        <v>42</v>
      </c>
      <c r="G36" s="35">
        <f t="shared" si="5"/>
        <v>0</v>
      </c>
      <c r="H36" s="35"/>
      <c r="I36" s="35"/>
      <c r="J36" s="35">
        <f t="shared" si="7"/>
        <v>0</v>
      </c>
      <c r="K36" s="35"/>
      <c r="L36" s="35">
        <f t="shared" si="8"/>
        <v>-62</v>
      </c>
      <c r="M36" s="35"/>
      <c r="N36" s="35"/>
      <c r="O36" s="35">
        <f t="shared" si="9"/>
        <v>3844</v>
      </c>
      <c r="P36" s="35"/>
      <c r="Q36" s="35"/>
      <c r="AA36" s="11">
        <v>61</v>
      </c>
      <c r="AB36" s="13">
        <v>65</v>
      </c>
      <c r="AC36" s="21">
        <f t="shared" si="6"/>
        <v>63</v>
      </c>
      <c r="AD36" s="17">
        <v>14</v>
      </c>
      <c r="AE36" s="14">
        <v>14</v>
      </c>
      <c r="AG36">
        <f>SUM(J2:K201)</f>
        <v>32288</v>
      </c>
    </row>
    <row r="37" spans="1:34" ht="15.75" thickBot="1" x14ac:dyDescent="0.3">
      <c r="A37" s="1">
        <v>2</v>
      </c>
      <c r="B37" s="3" t="s">
        <v>10</v>
      </c>
      <c r="C37" s="4" t="s">
        <v>5</v>
      </c>
      <c r="D37" s="5" t="s">
        <v>9</v>
      </c>
      <c r="E37">
        <v>66</v>
      </c>
      <c r="F37" s="1">
        <v>51</v>
      </c>
      <c r="G37" s="35">
        <f t="shared" si="5"/>
        <v>9</v>
      </c>
      <c r="H37" s="35"/>
      <c r="I37" s="35"/>
      <c r="J37" s="35">
        <f t="shared" si="7"/>
        <v>81</v>
      </c>
      <c r="K37" s="35"/>
      <c r="L37" s="35">
        <f t="shared" si="8"/>
        <v>-50</v>
      </c>
      <c r="M37" s="35"/>
      <c r="N37" s="35"/>
      <c r="O37" s="35">
        <f t="shared" si="9"/>
        <v>2500</v>
      </c>
      <c r="P37" s="35"/>
      <c r="Q37" s="35"/>
      <c r="AA37" s="11">
        <v>66</v>
      </c>
      <c r="AB37" s="13">
        <v>70</v>
      </c>
      <c r="AC37" s="21">
        <f t="shared" si="6"/>
        <v>68</v>
      </c>
      <c r="AD37" s="17">
        <v>4</v>
      </c>
      <c r="AE37" s="14">
        <v>4</v>
      </c>
      <c r="AG37">
        <f>AG36/200</f>
        <v>161.44</v>
      </c>
    </row>
    <row r="38" spans="1:34" ht="15.75" thickBot="1" x14ac:dyDescent="0.3">
      <c r="A38" s="1">
        <v>3</v>
      </c>
      <c r="B38" s="3" t="s">
        <v>4</v>
      </c>
      <c r="C38" s="4" t="s">
        <v>5</v>
      </c>
      <c r="D38" s="5" t="s">
        <v>7</v>
      </c>
      <c r="E38">
        <v>108</v>
      </c>
      <c r="F38" s="1">
        <v>56</v>
      </c>
      <c r="G38" s="35">
        <f t="shared" si="5"/>
        <v>14</v>
      </c>
      <c r="H38" s="35"/>
      <c r="I38" s="35"/>
      <c r="J38" s="35">
        <f t="shared" si="7"/>
        <v>196</v>
      </c>
      <c r="K38" s="35"/>
      <c r="L38" s="35">
        <f t="shared" si="8"/>
        <v>-8</v>
      </c>
      <c r="M38" s="35"/>
      <c r="N38" s="35"/>
      <c r="O38" s="35">
        <f t="shared" si="9"/>
        <v>64</v>
      </c>
      <c r="P38" s="35"/>
      <c r="Q38" s="35"/>
      <c r="AA38" s="11">
        <v>71</v>
      </c>
      <c r="AB38" s="13">
        <v>75</v>
      </c>
      <c r="AC38" s="21">
        <f t="shared" si="6"/>
        <v>73</v>
      </c>
      <c r="AD38" s="17">
        <v>6</v>
      </c>
      <c r="AE38" s="14">
        <v>6</v>
      </c>
      <c r="AG38">
        <f>SQRT(AG37)</f>
        <v>12.705904139414873</v>
      </c>
    </row>
    <row r="39" spans="1:34" ht="15.75" thickBot="1" x14ac:dyDescent="0.3">
      <c r="A39" s="1">
        <v>3</v>
      </c>
      <c r="B39" s="3" t="s">
        <v>4</v>
      </c>
      <c r="C39" s="4" t="s">
        <v>5</v>
      </c>
      <c r="D39" s="5" t="s">
        <v>6</v>
      </c>
      <c r="E39">
        <v>81</v>
      </c>
      <c r="F39" s="1">
        <v>50</v>
      </c>
      <c r="G39" s="35">
        <f t="shared" si="5"/>
        <v>8</v>
      </c>
      <c r="H39" s="35"/>
      <c r="I39" s="35"/>
      <c r="J39" s="35">
        <f t="shared" si="7"/>
        <v>64</v>
      </c>
      <c r="K39" s="35"/>
      <c r="L39" s="35">
        <f t="shared" si="8"/>
        <v>-35</v>
      </c>
      <c r="M39" s="35"/>
      <c r="N39" s="35"/>
      <c r="O39" s="35">
        <f t="shared" si="9"/>
        <v>1225</v>
      </c>
      <c r="P39" s="35"/>
      <c r="Q39" s="35"/>
      <c r="AA39" s="38" t="s">
        <v>22</v>
      </c>
      <c r="AB39" s="39"/>
      <c r="AC39" s="14"/>
      <c r="AD39" s="14"/>
      <c r="AE39" s="14"/>
    </row>
    <row r="40" spans="1:34" x14ac:dyDescent="0.25">
      <c r="A40" s="1">
        <v>3</v>
      </c>
      <c r="B40" s="3" t="s">
        <v>4</v>
      </c>
      <c r="C40" s="4" t="s">
        <v>5</v>
      </c>
      <c r="D40" s="5" t="s">
        <v>7</v>
      </c>
      <c r="E40">
        <v>81</v>
      </c>
      <c r="F40" s="1">
        <v>49</v>
      </c>
      <c r="G40" s="35">
        <f t="shared" si="5"/>
        <v>7</v>
      </c>
      <c r="H40" s="35"/>
      <c r="I40" s="35"/>
      <c r="J40" s="35">
        <f t="shared" si="7"/>
        <v>49</v>
      </c>
      <c r="K40" s="35"/>
      <c r="L40" s="35">
        <f t="shared" si="8"/>
        <v>-35</v>
      </c>
      <c r="M40" s="35"/>
      <c r="N40" s="35"/>
      <c r="O40" s="35">
        <f t="shared" si="9"/>
        <v>1225</v>
      </c>
      <c r="P40" s="35"/>
      <c r="Q40" s="35"/>
    </row>
    <row r="41" spans="1:34" x14ac:dyDescent="0.25">
      <c r="A41" s="1">
        <v>3</v>
      </c>
      <c r="B41" s="3" t="s">
        <v>4</v>
      </c>
      <c r="C41" s="4" t="s">
        <v>5</v>
      </c>
      <c r="D41" s="5" t="s">
        <v>6</v>
      </c>
      <c r="E41">
        <v>81</v>
      </c>
      <c r="F41" s="1">
        <v>36</v>
      </c>
      <c r="G41" s="35">
        <f t="shared" si="5"/>
        <v>-6</v>
      </c>
      <c r="H41" s="35"/>
      <c r="I41" s="35"/>
      <c r="J41" s="35">
        <f t="shared" si="7"/>
        <v>36</v>
      </c>
      <c r="K41" s="35"/>
      <c r="L41" s="35">
        <f t="shared" si="8"/>
        <v>-35</v>
      </c>
      <c r="M41" s="35"/>
      <c r="N41" s="35"/>
      <c r="O41" s="35">
        <f t="shared" si="9"/>
        <v>1225</v>
      </c>
      <c r="P41" s="35"/>
      <c r="Q41" s="35"/>
      <c r="AG41" s="23" t="s">
        <v>28</v>
      </c>
      <c r="AH41" s="23">
        <f>AVERAGE(E2:E201)</f>
        <v>116.34</v>
      </c>
    </row>
    <row r="42" spans="1:34" x14ac:dyDescent="0.25">
      <c r="A42" s="1">
        <v>3</v>
      </c>
      <c r="B42" s="3" t="s">
        <v>4</v>
      </c>
      <c r="C42" s="4" t="s">
        <v>5</v>
      </c>
      <c r="D42" s="5" t="s">
        <v>9</v>
      </c>
      <c r="E42">
        <v>93</v>
      </c>
      <c r="F42" s="1">
        <v>34</v>
      </c>
      <c r="G42" s="35">
        <f t="shared" ref="G42:G61" si="10">F42-42</f>
        <v>-8</v>
      </c>
      <c r="H42" s="35"/>
      <c r="I42" s="35"/>
      <c r="J42" s="35">
        <f t="shared" si="7"/>
        <v>64</v>
      </c>
      <c r="K42" s="35"/>
      <c r="L42" s="35">
        <f t="shared" si="8"/>
        <v>-23</v>
      </c>
      <c r="M42" s="35"/>
      <c r="N42" s="35"/>
      <c r="O42" s="35">
        <f t="shared" si="9"/>
        <v>529</v>
      </c>
      <c r="P42" s="35"/>
      <c r="Q42" s="35"/>
      <c r="AG42" s="23" t="s">
        <v>29</v>
      </c>
      <c r="AH42" s="23">
        <f>MODE(E2:E201)</f>
        <v>108</v>
      </c>
    </row>
    <row r="43" spans="1:34" x14ac:dyDescent="0.25">
      <c r="A43" s="1">
        <v>3</v>
      </c>
      <c r="B43" s="3" t="s">
        <v>4</v>
      </c>
      <c r="C43" s="4" t="s">
        <v>5</v>
      </c>
      <c r="D43" s="5" t="s">
        <v>7</v>
      </c>
      <c r="E43">
        <v>186</v>
      </c>
      <c r="F43" s="1">
        <v>28</v>
      </c>
      <c r="G43" s="35">
        <f t="shared" si="10"/>
        <v>-14</v>
      </c>
      <c r="H43" s="35"/>
      <c r="I43" s="35"/>
      <c r="J43" s="35">
        <f t="shared" si="7"/>
        <v>196</v>
      </c>
      <c r="K43" s="35"/>
      <c r="L43" s="35">
        <f t="shared" si="8"/>
        <v>70</v>
      </c>
      <c r="M43" s="35"/>
      <c r="N43" s="35"/>
      <c r="O43" s="35">
        <f t="shared" si="9"/>
        <v>4900</v>
      </c>
      <c r="P43" s="35"/>
      <c r="Q43" s="35"/>
      <c r="AB43">
        <f>SUM(O2:Q201)/200</f>
        <v>3489.34</v>
      </c>
      <c r="AG43" s="24" t="s">
        <v>30</v>
      </c>
      <c r="AH43" s="25">
        <f>MEDIAN(E2:E201)</f>
        <v>108</v>
      </c>
    </row>
    <row r="44" spans="1:34" x14ac:dyDescent="0.25">
      <c r="A44" s="1">
        <v>3</v>
      </c>
      <c r="B44" s="3" t="s">
        <v>4</v>
      </c>
      <c r="C44" s="4" t="s">
        <v>5</v>
      </c>
      <c r="D44" s="5" t="s">
        <v>6</v>
      </c>
      <c r="E44">
        <v>66</v>
      </c>
      <c r="F44" s="1">
        <v>53</v>
      </c>
      <c r="G44" s="35">
        <f t="shared" si="10"/>
        <v>11</v>
      </c>
      <c r="H44" s="35"/>
      <c r="I44" s="35"/>
      <c r="J44" s="35">
        <f t="shared" si="7"/>
        <v>121</v>
      </c>
      <c r="K44" s="35"/>
      <c r="L44" s="35">
        <f t="shared" si="8"/>
        <v>-50</v>
      </c>
      <c r="M44" s="35"/>
      <c r="N44" s="35"/>
      <c r="O44" s="35">
        <f t="shared" si="9"/>
        <v>2500</v>
      </c>
      <c r="P44" s="35"/>
      <c r="Q44" s="35"/>
      <c r="AB44">
        <f>SQRT(AB43)</f>
        <v>59.070635683053219</v>
      </c>
    </row>
    <row r="45" spans="1:34" x14ac:dyDescent="0.25">
      <c r="A45" s="1">
        <v>3</v>
      </c>
      <c r="B45" s="3" t="s">
        <v>4</v>
      </c>
      <c r="C45" s="4" t="s">
        <v>5</v>
      </c>
      <c r="D45" s="5" t="s">
        <v>6</v>
      </c>
      <c r="E45">
        <v>99</v>
      </c>
      <c r="F45" s="1">
        <v>41</v>
      </c>
      <c r="G45" s="35">
        <f t="shared" si="10"/>
        <v>-1</v>
      </c>
      <c r="H45" s="35"/>
      <c r="I45" s="35"/>
      <c r="J45" s="35">
        <f t="shared" si="7"/>
        <v>1</v>
      </c>
      <c r="K45" s="35"/>
      <c r="L45" s="35">
        <f t="shared" si="8"/>
        <v>-17</v>
      </c>
      <c r="M45" s="35"/>
      <c r="N45" s="35"/>
      <c r="O45" s="35">
        <f t="shared" si="9"/>
        <v>289</v>
      </c>
      <c r="P45" s="35"/>
      <c r="Q45" s="35"/>
    </row>
    <row r="46" spans="1:34" x14ac:dyDescent="0.25">
      <c r="A46" s="1">
        <v>3</v>
      </c>
      <c r="B46" s="3" t="s">
        <v>4</v>
      </c>
      <c r="C46" s="4" t="s">
        <v>5</v>
      </c>
      <c r="D46" s="5" t="s">
        <v>6</v>
      </c>
      <c r="E46">
        <v>108</v>
      </c>
      <c r="F46" s="1">
        <v>50</v>
      </c>
      <c r="G46" s="35">
        <f t="shared" si="10"/>
        <v>8</v>
      </c>
      <c r="H46" s="35"/>
      <c r="I46" s="35"/>
      <c r="J46" s="35">
        <f t="shared" si="7"/>
        <v>64</v>
      </c>
      <c r="K46" s="35"/>
      <c r="L46" s="35">
        <f t="shared" si="8"/>
        <v>-8</v>
      </c>
      <c r="M46" s="35"/>
      <c r="N46" s="35"/>
      <c r="O46" s="35">
        <f t="shared" si="9"/>
        <v>64</v>
      </c>
      <c r="P46" s="35"/>
      <c r="Q46" s="35"/>
    </row>
    <row r="47" spans="1:34" x14ac:dyDescent="0.25">
      <c r="A47" s="1">
        <v>3</v>
      </c>
      <c r="B47" s="3" t="s">
        <v>10</v>
      </c>
      <c r="C47" s="4" t="s">
        <v>5</v>
      </c>
      <c r="D47" s="5" t="s">
        <v>6</v>
      </c>
      <c r="E47">
        <v>108</v>
      </c>
      <c r="F47" s="1">
        <v>21</v>
      </c>
      <c r="G47" s="35">
        <f t="shared" si="10"/>
        <v>-21</v>
      </c>
      <c r="H47" s="35"/>
      <c r="I47" s="35"/>
      <c r="J47" s="35">
        <f t="shared" si="7"/>
        <v>441</v>
      </c>
      <c r="K47" s="35"/>
      <c r="L47" s="35">
        <f t="shared" si="8"/>
        <v>-8</v>
      </c>
      <c r="M47" s="35"/>
      <c r="N47" s="35"/>
      <c r="O47" s="35">
        <f t="shared" si="9"/>
        <v>64</v>
      </c>
      <c r="P47" s="35"/>
      <c r="Q47" s="35"/>
    </row>
    <row r="48" spans="1:34" x14ac:dyDescent="0.25">
      <c r="A48" s="1">
        <v>3</v>
      </c>
      <c r="B48" s="3" t="s">
        <v>4</v>
      </c>
      <c r="C48" s="4" t="s">
        <v>5</v>
      </c>
      <c r="D48" s="5" t="s">
        <v>6</v>
      </c>
      <c r="E48">
        <v>81</v>
      </c>
      <c r="F48" s="1">
        <v>31</v>
      </c>
      <c r="G48" s="35">
        <f t="shared" si="10"/>
        <v>-11</v>
      </c>
      <c r="H48" s="35"/>
      <c r="I48" s="35"/>
      <c r="J48" s="35">
        <f t="shared" si="7"/>
        <v>121</v>
      </c>
      <c r="K48" s="35"/>
      <c r="L48" s="35">
        <f t="shared" si="8"/>
        <v>-35</v>
      </c>
      <c r="M48" s="35"/>
      <c r="N48" s="35"/>
      <c r="O48" s="35">
        <f t="shared" si="9"/>
        <v>1225</v>
      </c>
      <c r="P48" s="35"/>
      <c r="Q48" s="35"/>
      <c r="AG48" s="23" t="s">
        <v>28</v>
      </c>
      <c r="AH48" s="23">
        <v>42</v>
      </c>
    </row>
    <row r="49" spans="1:34" x14ac:dyDescent="0.25">
      <c r="A49" s="1">
        <v>3</v>
      </c>
      <c r="B49" s="3" t="s">
        <v>4</v>
      </c>
      <c r="C49" s="4" t="s">
        <v>5</v>
      </c>
      <c r="D49" s="5" t="s">
        <v>7</v>
      </c>
      <c r="E49">
        <v>108</v>
      </c>
      <c r="F49" s="1">
        <v>56</v>
      </c>
      <c r="G49" s="35">
        <f t="shared" si="10"/>
        <v>14</v>
      </c>
      <c r="H49" s="35"/>
      <c r="I49" s="35"/>
      <c r="J49" s="35">
        <f t="shared" si="7"/>
        <v>196</v>
      </c>
      <c r="K49" s="35"/>
      <c r="L49" s="35">
        <f t="shared" si="8"/>
        <v>-8</v>
      </c>
      <c r="M49" s="35"/>
      <c r="N49" s="35"/>
      <c r="O49" s="35">
        <f t="shared" si="9"/>
        <v>64</v>
      </c>
      <c r="P49" s="35"/>
      <c r="Q49" s="35"/>
      <c r="AG49" s="23" t="s">
        <v>29</v>
      </c>
      <c r="AH49" s="23">
        <v>35</v>
      </c>
    </row>
    <row r="50" spans="1:34" x14ac:dyDescent="0.25">
      <c r="A50" s="1">
        <v>3</v>
      </c>
      <c r="B50" s="3" t="s">
        <v>4</v>
      </c>
      <c r="C50" s="4" t="s">
        <v>5</v>
      </c>
      <c r="D50" s="5" t="s">
        <v>6</v>
      </c>
      <c r="E50">
        <v>66</v>
      </c>
      <c r="F50" s="1">
        <v>53</v>
      </c>
      <c r="G50" s="35">
        <f t="shared" si="10"/>
        <v>11</v>
      </c>
      <c r="H50" s="35"/>
      <c r="I50" s="35"/>
      <c r="J50" s="35">
        <f t="shared" si="7"/>
        <v>121</v>
      </c>
      <c r="K50" s="35"/>
      <c r="L50" s="35">
        <f t="shared" si="8"/>
        <v>-50</v>
      </c>
      <c r="M50" s="35"/>
      <c r="N50" s="35"/>
      <c r="O50" s="35">
        <f t="shared" si="9"/>
        <v>2500</v>
      </c>
      <c r="P50" s="35"/>
      <c r="Q50" s="35"/>
      <c r="AG50" s="24" t="s">
        <v>30</v>
      </c>
      <c r="AH50" s="25">
        <v>40</v>
      </c>
    </row>
    <row r="51" spans="1:34" x14ac:dyDescent="0.25">
      <c r="A51" s="1">
        <v>3</v>
      </c>
      <c r="B51" s="3" t="s">
        <v>4</v>
      </c>
      <c r="C51" s="4" t="s">
        <v>5</v>
      </c>
      <c r="D51" s="5" t="s">
        <v>7</v>
      </c>
      <c r="E51">
        <v>108</v>
      </c>
      <c r="F51" s="1">
        <v>42</v>
      </c>
      <c r="G51" s="35">
        <f t="shared" si="10"/>
        <v>0</v>
      </c>
      <c r="H51" s="35"/>
      <c r="I51" s="35"/>
      <c r="J51" s="35">
        <f t="shared" si="7"/>
        <v>0</v>
      </c>
      <c r="K51" s="35"/>
      <c r="L51" s="35">
        <f t="shared" si="8"/>
        <v>-8</v>
      </c>
      <c r="M51" s="35"/>
      <c r="N51" s="35"/>
      <c r="O51" s="35">
        <f t="shared" si="9"/>
        <v>64</v>
      </c>
      <c r="P51" s="35"/>
      <c r="Q51" s="35"/>
    </row>
    <row r="52" spans="1:34" x14ac:dyDescent="0.25">
      <c r="A52" s="1">
        <v>3</v>
      </c>
      <c r="B52" s="3" t="s">
        <v>4</v>
      </c>
      <c r="C52" s="4" t="s">
        <v>5</v>
      </c>
      <c r="D52" s="5" t="s">
        <v>6</v>
      </c>
      <c r="E52">
        <v>54</v>
      </c>
      <c r="F52" s="1">
        <v>62</v>
      </c>
      <c r="G52" s="35">
        <f t="shared" si="10"/>
        <v>20</v>
      </c>
      <c r="H52" s="35"/>
      <c r="I52" s="35"/>
      <c r="J52" s="35">
        <f t="shared" si="7"/>
        <v>400</v>
      </c>
      <c r="K52" s="35"/>
      <c r="L52" s="35">
        <f t="shared" si="8"/>
        <v>-62</v>
      </c>
      <c r="M52" s="35"/>
      <c r="N52" s="35"/>
      <c r="O52" s="35">
        <f t="shared" si="9"/>
        <v>3844</v>
      </c>
      <c r="P52" s="35"/>
      <c r="Q52" s="35"/>
    </row>
    <row r="53" spans="1:34" x14ac:dyDescent="0.25">
      <c r="A53" s="1">
        <v>3</v>
      </c>
      <c r="B53" s="3" t="s">
        <v>4</v>
      </c>
      <c r="C53" s="4" t="s">
        <v>5</v>
      </c>
      <c r="D53" s="5" t="s">
        <v>6</v>
      </c>
      <c r="E53">
        <v>81</v>
      </c>
      <c r="F53" s="1">
        <v>43</v>
      </c>
      <c r="G53" s="35">
        <f t="shared" si="10"/>
        <v>1</v>
      </c>
      <c r="H53" s="35"/>
      <c r="I53" s="35"/>
      <c r="J53" s="35">
        <f t="shared" si="7"/>
        <v>1</v>
      </c>
      <c r="K53" s="35"/>
      <c r="L53" s="35">
        <f t="shared" si="8"/>
        <v>-35</v>
      </c>
      <c r="M53" s="35"/>
      <c r="N53" s="35"/>
      <c r="O53" s="35">
        <f t="shared" si="9"/>
        <v>1225</v>
      </c>
      <c r="P53" s="35"/>
      <c r="Q53" s="35"/>
    </row>
    <row r="54" spans="1:34" x14ac:dyDescent="0.25">
      <c r="A54" s="1">
        <v>3</v>
      </c>
      <c r="B54" s="3" t="s">
        <v>4</v>
      </c>
      <c r="C54" s="4" t="s">
        <v>5</v>
      </c>
      <c r="D54" s="5" t="s">
        <v>6</v>
      </c>
      <c r="E54">
        <v>81</v>
      </c>
      <c r="F54" s="1">
        <v>43</v>
      </c>
      <c r="G54" s="35">
        <f t="shared" si="10"/>
        <v>1</v>
      </c>
      <c r="H54" s="35"/>
      <c r="I54" s="35"/>
      <c r="J54" s="35">
        <f t="shared" si="7"/>
        <v>1</v>
      </c>
      <c r="K54" s="35"/>
      <c r="L54" s="35">
        <f t="shared" si="8"/>
        <v>-35</v>
      </c>
      <c r="M54" s="35"/>
      <c r="N54" s="35"/>
      <c r="O54" s="35">
        <f t="shared" si="9"/>
        <v>1225</v>
      </c>
      <c r="P54" s="35"/>
      <c r="Q54" s="35"/>
    </row>
    <row r="55" spans="1:34" x14ac:dyDescent="0.25">
      <c r="A55" s="1">
        <v>3</v>
      </c>
      <c r="B55" s="3" t="s">
        <v>4</v>
      </c>
      <c r="C55" s="4" t="s">
        <v>5</v>
      </c>
      <c r="D55" s="5" t="s">
        <v>7</v>
      </c>
      <c r="E55">
        <v>108</v>
      </c>
      <c r="F55" s="1">
        <v>52</v>
      </c>
      <c r="G55" s="35">
        <f t="shared" si="10"/>
        <v>10</v>
      </c>
      <c r="H55" s="35"/>
      <c r="I55" s="35"/>
      <c r="J55" s="35">
        <f t="shared" si="7"/>
        <v>100</v>
      </c>
      <c r="K55" s="35"/>
      <c r="L55" s="35">
        <f t="shared" si="8"/>
        <v>-8</v>
      </c>
      <c r="M55" s="35"/>
      <c r="N55" s="35"/>
      <c r="O55" s="35">
        <f t="shared" si="9"/>
        <v>64</v>
      </c>
      <c r="P55" s="35"/>
      <c r="Q55" s="35"/>
    </row>
    <row r="56" spans="1:34" x14ac:dyDescent="0.25">
      <c r="A56" s="1">
        <v>3</v>
      </c>
      <c r="B56" s="3" t="s">
        <v>10</v>
      </c>
      <c r="C56" s="4" t="s">
        <v>5</v>
      </c>
      <c r="D56" s="5" t="s">
        <v>6</v>
      </c>
      <c r="E56">
        <v>132</v>
      </c>
      <c r="F56" s="1">
        <v>30</v>
      </c>
      <c r="G56" s="35">
        <f t="shared" si="10"/>
        <v>-12</v>
      </c>
      <c r="H56" s="35"/>
      <c r="I56" s="35"/>
      <c r="J56" s="35">
        <f t="shared" si="7"/>
        <v>144</v>
      </c>
      <c r="K56" s="35"/>
      <c r="L56" s="35">
        <f t="shared" si="8"/>
        <v>16</v>
      </c>
      <c r="M56" s="35"/>
      <c r="N56" s="35"/>
      <c r="O56" s="35">
        <f t="shared" si="9"/>
        <v>256</v>
      </c>
      <c r="P56" s="35"/>
      <c r="Q56" s="35"/>
    </row>
    <row r="57" spans="1:34" x14ac:dyDescent="0.25">
      <c r="A57" s="1">
        <v>3</v>
      </c>
      <c r="B57" s="3" t="s">
        <v>4</v>
      </c>
      <c r="C57" s="4" t="s">
        <v>5</v>
      </c>
      <c r="D57" s="5" t="s">
        <v>6</v>
      </c>
      <c r="E57">
        <v>60</v>
      </c>
      <c r="F57" s="1">
        <v>58</v>
      </c>
      <c r="G57" s="35">
        <f t="shared" si="10"/>
        <v>16</v>
      </c>
      <c r="H57" s="35"/>
      <c r="I57" s="35"/>
      <c r="J57" s="35">
        <f t="shared" si="7"/>
        <v>256</v>
      </c>
      <c r="K57" s="35"/>
      <c r="L57" s="35">
        <f t="shared" si="8"/>
        <v>-56</v>
      </c>
      <c r="M57" s="35"/>
      <c r="N57" s="35"/>
      <c r="O57" s="35">
        <f t="shared" si="9"/>
        <v>3136</v>
      </c>
      <c r="P57" s="35"/>
      <c r="Q57" s="35"/>
    </row>
    <row r="58" spans="1:34" x14ac:dyDescent="0.25">
      <c r="A58" s="1">
        <v>3</v>
      </c>
      <c r="B58" s="3" t="s">
        <v>4</v>
      </c>
      <c r="C58" s="4" t="s">
        <v>5</v>
      </c>
      <c r="D58" s="5" t="s">
        <v>6</v>
      </c>
      <c r="E58">
        <v>81</v>
      </c>
      <c r="F58" s="1">
        <v>36</v>
      </c>
      <c r="G58" s="35">
        <f t="shared" si="10"/>
        <v>-6</v>
      </c>
      <c r="H58" s="35"/>
      <c r="I58" s="35"/>
      <c r="J58" s="35">
        <f t="shared" si="7"/>
        <v>36</v>
      </c>
      <c r="K58" s="35"/>
      <c r="L58" s="35">
        <f t="shared" si="8"/>
        <v>-35</v>
      </c>
      <c r="M58" s="35"/>
      <c r="N58" s="35"/>
      <c r="O58" s="35">
        <f t="shared" si="9"/>
        <v>1225</v>
      </c>
      <c r="P58" s="35"/>
      <c r="Q58" s="35"/>
    </row>
    <row r="59" spans="1:34" x14ac:dyDescent="0.25">
      <c r="A59" s="1">
        <v>3</v>
      </c>
      <c r="B59" s="3" t="s">
        <v>4</v>
      </c>
      <c r="C59" s="4" t="s">
        <v>5</v>
      </c>
      <c r="D59" s="5" t="s">
        <v>6</v>
      </c>
      <c r="E59">
        <v>99</v>
      </c>
      <c r="F59" s="1">
        <v>41</v>
      </c>
      <c r="G59" s="35">
        <f t="shared" si="10"/>
        <v>-1</v>
      </c>
      <c r="H59" s="35"/>
      <c r="I59" s="35"/>
      <c r="J59" s="35">
        <f t="shared" si="7"/>
        <v>1</v>
      </c>
      <c r="K59" s="35"/>
      <c r="L59" s="35">
        <f t="shared" si="8"/>
        <v>-17</v>
      </c>
      <c r="M59" s="35"/>
      <c r="N59" s="35"/>
      <c r="O59" s="35">
        <f t="shared" si="9"/>
        <v>289</v>
      </c>
      <c r="P59" s="35"/>
      <c r="Q59" s="35"/>
    </row>
    <row r="60" spans="1:34" x14ac:dyDescent="0.25">
      <c r="A60" s="1">
        <v>3</v>
      </c>
      <c r="B60" s="3" t="s">
        <v>4</v>
      </c>
      <c r="C60" s="4" t="s">
        <v>5</v>
      </c>
      <c r="D60" s="5" t="s">
        <v>7</v>
      </c>
      <c r="E60">
        <v>120</v>
      </c>
      <c r="F60" s="1">
        <v>35</v>
      </c>
      <c r="G60" s="35">
        <f t="shared" si="10"/>
        <v>-7</v>
      </c>
      <c r="H60" s="35"/>
      <c r="I60" s="35"/>
      <c r="J60" s="35">
        <f t="shared" si="7"/>
        <v>49</v>
      </c>
      <c r="K60" s="35"/>
      <c r="L60" s="35">
        <f t="shared" si="8"/>
        <v>4</v>
      </c>
      <c r="M60" s="35"/>
      <c r="N60" s="35"/>
      <c r="O60" s="35">
        <f t="shared" si="9"/>
        <v>16</v>
      </c>
      <c r="P60" s="35"/>
      <c r="Q60" s="35"/>
    </row>
    <row r="61" spans="1:34" x14ac:dyDescent="0.25">
      <c r="A61" s="1">
        <v>3</v>
      </c>
      <c r="B61" s="3" t="s">
        <v>4</v>
      </c>
      <c r="C61" s="4" t="s">
        <v>5</v>
      </c>
      <c r="D61" s="5" t="s">
        <v>9</v>
      </c>
      <c r="E61">
        <v>108</v>
      </c>
      <c r="F61" s="1">
        <v>24</v>
      </c>
      <c r="G61" s="35">
        <f t="shared" si="10"/>
        <v>-18</v>
      </c>
      <c r="H61" s="35"/>
      <c r="I61" s="35"/>
      <c r="J61" s="35">
        <f t="shared" si="7"/>
        <v>324</v>
      </c>
      <c r="K61" s="35"/>
      <c r="L61" s="35">
        <f t="shared" si="8"/>
        <v>-8</v>
      </c>
      <c r="M61" s="35"/>
      <c r="N61" s="35"/>
      <c r="O61" s="35">
        <f t="shared" si="9"/>
        <v>64</v>
      </c>
      <c r="P61" s="35"/>
      <c r="Q61" s="35"/>
    </row>
    <row r="62" spans="1:34" x14ac:dyDescent="0.25">
      <c r="A62" s="1">
        <v>3</v>
      </c>
      <c r="B62" s="3" t="s">
        <v>4</v>
      </c>
      <c r="C62" s="4" t="s">
        <v>5</v>
      </c>
      <c r="D62" s="5" t="s">
        <v>6</v>
      </c>
      <c r="E62">
        <v>60</v>
      </c>
      <c r="F62" s="1">
        <v>58</v>
      </c>
      <c r="G62" s="35">
        <f t="shared" ref="G62:G81" si="11">F62-42</f>
        <v>16</v>
      </c>
      <c r="H62" s="35"/>
      <c r="I62" s="35"/>
      <c r="J62" s="35">
        <f t="shared" si="7"/>
        <v>256</v>
      </c>
      <c r="K62" s="35"/>
      <c r="L62" s="35">
        <f t="shared" si="8"/>
        <v>-56</v>
      </c>
      <c r="M62" s="35"/>
      <c r="N62" s="35"/>
      <c r="O62" s="35">
        <f t="shared" si="9"/>
        <v>3136</v>
      </c>
      <c r="P62" s="35"/>
      <c r="Q62" s="35"/>
    </row>
    <row r="63" spans="1:34" x14ac:dyDescent="0.25">
      <c r="A63" s="1">
        <v>3</v>
      </c>
      <c r="B63" s="3" t="s">
        <v>4</v>
      </c>
      <c r="C63" s="4" t="s">
        <v>5</v>
      </c>
      <c r="D63" s="5" t="s">
        <v>6</v>
      </c>
      <c r="E63">
        <v>108</v>
      </c>
      <c r="F63" s="1">
        <v>30</v>
      </c>
      <c r="G63" s="35">
        <f t="shared" si="11"/>
        <v>-12</v>
      </c>
      <c r="H63" s="35"/>
      <c r="I63" s="35"/>
      <c r="J63" s="35">
        <f t="shared" si="7"/>
        <v>144</v>
      </c>
      <c r="K63" s="35"/>
      <c r="L63" s="35">
        <f t="shared" si="8"/>
        <v>-8</v>
      </c>
      <c r="M63" s="35"/>
      <c r="N63" s="35"/>
      <c r="O63" s="35">
        <f t="shared" si="9"/>
        <v>64</v>
      </c>
      <c r="P63" s="35"/>
      <c r="Q63" s="35"/>
    </row>
    <row r="64" spans="1:34" x14ac:dyDescent="0.25">
      <c r="A64" s="1">
        <v>3</v>
      </c>
      <c r="B64" s="3" t="s">
        <v>4</v>
      </c>
      <c r="C64" s="4" t="s">
        <v>5</v>
      </c>
      <c r="D64" s="5" t="s">
        <v>7</v>
      </c>
      <c r="E64">
        <v>186</v>
      </c>
      <c r="F64" s="1">
        <v>28</v>
      </c>
      <c r="G64" s="35">
        <f t="shared" si="11"/>
        <v>-14</v>
      </c>
      <c r="H64" s="35"/>
      <c r="I64" s="35"/>
      <c r="J64" s="35">
        <f t="shared" si="7"/>
        <v>196</v>
      </c>
      <c r="K64" s="35"/>
      <c r="L64" s="35">
        <f t="shared" si="8"/>
        <v>70</v>
      </c>
      <c r="M64" s="35"/>
      <c r="N64" s="35"/>
      <c r="O64" s="35">
        <f t="shared" si="9"/>
        <v>4900</v>
      </c>
      <c r="P64" s="35"/>
      <c r="Q64" s="35"/>
    </row>
    <row r="65" spans="1:17" x14ac:dyDescent="0.25">
      <c r="A65" s="1">
        <v>3</v>
      </c>
      <c r="B65" s="3" t="s">
        <v>10</v>
      </c>
      <c r="C65" s="4" t="s">
        <v>5</v>
      </c>
      <c r="D65" s="5" t="s">
        <v>7</v>
      </c>
      <c r="E65">
        <v>81</v>
      </c>
      <c r="F65" s="1">
        <v>59</v>
      </c>
      <c r="G65" s="35">
        <f t="shared" si="11"/>
        <v>17</v>
      </c>
      <c r="H65" s="35"/>
      <c r="I65" s="35"/>
      <c r="J65" s="35">
        <f t="shared" si="7"/>
        <v>289</v>
      </c>
      <c r="K65" s="35"/>
      <c r="L65" s="35">
        <f t="shared" si="8"/>
        <v>-35</v>
      </c>
      <c r="M65" s="35"/>
      <c r="N65" s="35"/>
      <c r="O65" s="35">
        <f t="shared" si="9"/>
        <v>1225</v>
      </c>
      <c r="P65" s="35"/>
      <c r="Q65" s="35"/>
    </row>
    <row r="66" spans="1:17" x14ac:dyDescent="0.25">
      <c r="A66" s="1">
        <v>3</v>
      </c>
      <c r="B66" s="3" t="s">
        <v>10</v>
      </c>
      <c r="C66" s="4" t="s">
        <v>5</v>
      </c>
      <c r="D66" s="5" t="s">
        <v>7</v>
      </c>
      <c r="E66">
        <v>81</v>
      </c>
      <c r="F66" s="1">
        <v>59</v>
      </c>
      <c r="G66" s="35">
        <f t="shared" si="11"/>
        <v>17</v>
      </c>
      <c r="H66" s="35"/>
      <c r="I66" s="35"/>
      <c r="J66" s="35">
        <f t="shared" ref="J66:J97" si="12">G66*G66</f>
        <v>289</v>
      </c>
      <c r="K66" s="35"/>
      <c r="L66" s="35">
        <f t="shared" ref="L66:L97" si="13">E66-116</f>
        <v>-35</v>
      </c>
      <c r="M66" s="35"/>
      <c r="N66" s="35"/>
      <c r="O66" s="35">
        <f t="shared" ref="O66:O97" si="14">L66*L66</f>
        <v>1225</v>
      </c>
      <c r="P66" s="35"/>
      <c r="Q66" s="35"/>
    </row>
    <row r="67" spans="1:17" x14ac:dyDescent="0.25">
      <c r="A67" s="1">
        <v>3</v>
      </c>
      <c r="B67" s="3" t="s">
        <v>4</v>
      </c>
      <c r="C67" s="4" t="s">
        <v>5</v>
      </c>
      <c r="D67" s="5" t="s">
        <v>7</v>
      </c>
      <c r="E67">
        <v>153</v>
      </c>
      <c r="F67" s="1">
        <v>35</v>
      </c>
      <c r="G67" s="35">
        <f t="shared" si="11"/>
        <v>-7</v>
      </c>
      <c r="H67" s="35"/>
      <c r="I67" s="35"/>
      <c r="J67" s="35">
        <f t="shared" si="12"/>
        <v>49</v>
      </c>
      <c r="K67" s="35"/>
      <c r="L67" s="35">
        <f t="shared" si="13"/>
        <v>37</v>
      </c>
      <c r="M67" s="35"/>
      <c r="N67" s="35"/>
      <c r="O67" s="35">
        <f t="shared" si="14"/>
        <v>1369</v>
      </c>
      <c r="P67" s="35"/>
      <c r="Q67" s="35"/>
    </row>
    <row r="68" spans="1:17" x14ac:dyDescent="0.25">
      <c r="A68" s="1">
        <v>3</v>
      </c>
      <c r="B68" s="3" t="s">
        <v>10</v>
      </c>
      <c r="C68" s="4" t="s">
        <v>5</v>
      </c>
      <c r="D68" s="5" t="s">
        <v>6</v>
      </c>
      <c r="E68">
        <v>108</v>
      </c>
      <c r="F68" s="1">
        <v>21</v>
      </c>
      <c r="G68" s="35">
        <f t="shared" si="11"/>
        <v>-21</v>
      </c>
      <c r="H68" s="35"/>
      <c r="I68" s="35"/>
      <c r="J68" s="35">
        <f t="shared" si="12"/>
        <v>441</v>
      </c>
      <c r="K68" s="35"/>
      <c r="L68" s="35">
        <f t="shared" si="13"/>
        <v>-8</v>
      </c>
      <c r="M68" s="35"/>
      <c r="N68" s="35"/>
      <c r="O68" s="35">
        <f t="shared" si="14"/>
        <v>64</v>
      </c>
      <c r="P68" s="35"/>
      <c r="Q68" s="35"/>
    </row>
    <row r="69" spans="1:17" x14ac:dyDescent="0.25">
      <c r="A69" s="1">
        <v>3</v>
      </c>
      <c r="B69" s="3" t="s">
        <v>10</v>
      </c>
      <c r="C69" s="4" t="s">
        <v>5</v>
      </c>
      <c r="D69" s="5" t="s">
        <v>6</v>
      </c>
      <c r="E69">
        <v>132</v>
      </c>
      <c r="F69" s="1">
        <v>30</v>
      </c>
      <c r="G69" s="35">
        <f t="shared" si="11"/>
        <v>-12</v>
      </c>
      <c r="H69" s="35"/>
      <c r="I69" s="35"/>
      <c r="J69" s="35">
        <f t="shared" si="12"/>
        <v>144</v>
      </c>
      <c r="K69" s="35"/>
      <c r="L69" s="35">
        <f t="shared" si="13"/>
        <v>16</v>
      </c>
      <c r="M69" s="35"/>
      <c r="N69" s="35"/>
      <c r="O69" s="35">
        <f t="shared" si="14"/>
        <v>256</v>
      </c>
      <c r="P69" s="35"/>
      <c r="Q69" s="35"/>
    </row>
    <row r="70" spans="1:17" x14ac:dyDescent="0.25">
      <c r="A70" s="1">
        <v>3</v>
      </c>
      <c r="B70" s="3" t="s">
        <v>4</v>
      </c>
      <c r="C70" s="4" t="s">
        <v>5</v>
      </c>
      <c r="D70" s="5" t="s">
        <v>9</v>
      </c>
      <c r="E70">
        <v>93</v>
      </c>
      <c r="F70" s="1">
        <v>34</v>
      </c>
      <c r="G70" s="35">
        <f t="shared" si="11"/>
        <v>-8</v>
      </c>
      <c r="H70" s="35"/>
      <c r="I70" s="35"/>
      <c r="J70" s="35">
        <f t="shared" si="12"/>
        <v>64</v>
      </c>
      <c r="K70" s="35"/>
      <c r="L70" s="35">
        <f t="shared" si="13"/>
        <v>-23</v>
      </c>
      <c r="M70" s="35"/>
      <c r="N70" s="35"/>
      <c r="O70" s="35">
        <f t="shared" si="14"/>
        <v>529</v>
      </c>
      <c r="P70" s="35"/>
      <c r="Q70" s="35"/>
    </row>
    <row r="71" spans="1:17" x14ac:dyDescent="0.25">
      <c r="A71" s="1">
        <v>3</v>
      </c>
      <c r="B71" s="3" t="s">
        <v>4</v>
      </c>
      <c r="C71" s="4" t="s">
        <v>5</v>
      </c>
      <c r="D71" s="5" t="s">
        <v>6</v>
      </c>
      <c r="E71">
        <v>108</v>
      </c>
      <c r="F71" s="1">
        <v>30</v>
      </c>
      <c r="G71" s="35">
        <f t="shared" si="11"/>
        <v>-12</v>
      </c>
      <c r="H71" s="35"/>
      <c r="I71" s="35"/>
      <c r="J71" s="35">
        <f t="shared" si="12"/>
        <v>144</v>
      </c>
      <c r="K71" s="35"/>
      <c r="L71" s="35">
        <f t="shared" si="13"/>
        <v>-8</v>
      </c>
      <c r="M71" s="35"/>
      <c r="N71" s="35"/>
      <c r="O71" s="35">
        <f t="shared" si="14"/>
        <v>64</v>
      </c>
      <c r="P71" s="35"/>
      <c r="Q71" s="35"/>
    </row>
    <row r="72" spans="1:17" x14ac:dyDescent="0.25">
      <c r="A72" s="1">
        <v>3</v>
      </c>
      <c r="B72" s="3" t="s">
        <v>4</v>
      </c>
      <c r="C72" s="4" t="s">
        <v>5</v>
      </c>
      <c r="D72" s="5" t="s">
        <v>6</v>
      </c>
      <c r="E72">
        <v>54</v>
      </c>
      <c r="F72" s="1">
        <v>62</v>
      </c>
      <c r="G72" s="35">
        <f t="shared" si="11"/>
        <v>20</v>
      </c>
      <c r="H72" s="35"/>
      <c r="I72" s="35"/>
      <c r="J72" s="35">
        <f t="shared" si="12"/>
        <v>400</v>
      </c>
      <c r="K72" s="35"/>
      <c r="L72" s="35">
        <f t="shared" si="13"/>
        <v>-62</v>
      </c>
      <c r="M72" s="35"/>
      <c r="N72" s="35"/>
      <c r="O72" s="35">
        <f t="shared" si="14"/>
        <v>3844</v>
      </c>
      <c r="P72" s="35"/>
      <c r="Q72" s="35"/>
    </row>
    <row r="73" spans="1:17" x14ac:dyDescent="0.25">
      <c r="A73" s="1">
        <v>3</v>
      </c>
      <c r="B73" s="3" t="s">
        <v>4</v>
      </c>
      <c r="C73" s="4" t="s">
        <v>5</v>
      </c>
      <c r="D73" s="5" t="s">
        <v>7</v>
      </c>
      <c r="E73">
        <v>153</v>
      </c>
      <c r="F73" s="1">
        <v>35</v>
      </c>
      <c r="G73" s="35">
        <f t="shared" si="11"/>
        <v>-7</v>
      </c>
      <c r="H73" s="35"/>
      <c r="I73" s="35"/>
      <c r="J73" s="35">
        <f t="shared" si="12"/>
        <v>49</v>
      </c>
      <c r="K73" s="35"/>
      <c r="L73" s="35">
        <f t="shared" si="13"/>
        <v>37</v>
      </c>
      <c r="M73" s="35"/>
      <c r="N73" s="35"/>
      <c r="O73" s="35">
        <f t="shared" si="14"/>
        <v>1369</v>
      </c>
      <c r="P73" s="35"/>
      <c r="Q73" s="35"/>
    </row>
    <row r="74" spans="1:17" x14ac:dyDescent="0.25">
      <c r="A74" s="1">
        <v>3</v>
      </c>
      <c r="B74" s="3" t="s">
        <v>4</v>
      </c>
      <c r="C74" s="4" t="s">
        <v>5</v>
      </c>
      <c r="D74" s="5" t="s">
        <v>7</v>
      </c>
      <c r="E74">
        <v>108</v>
      </c>
      <c r="F74" s="1">
        <v>51</v>
      </c>
      <c r="G74" s="35">
        <f t="shared" si="11"/>
        <v>9</v>
      </c>
      <c r="H74" s="35"/>
      <c r="I74" s="35"/>
      <c r="J74" s="35">
        <f t="shared" si="12"/>
        <v>81</v>
      </c>
      <c r="K74" s="35"/>
      <c r="L74" s="35">
        <f t="shared" si="13"/>
        <v>-8</v>
      </c>
      <c r="M74" s="35"/>
      <c r="N74" s="35"/>
      <c r="O74" s="35">
        <f t="shared" si="14"/>
        <v>64</v>
      </c>
      <c r="P74" s="35"/>
      <c r="Q74" s="35"/>
    </row>
    <row r="75" spans="1:17" x14ac:dyDescent="0.25">
      <c r="A75" s="1">
        <v>3</v>
      </c>
      <c r="B75" s="3" t="s">
        <v>4</v>
      </c>
      <c r="C75" s="4" t="s">
        <v>5</v>
      </c>
      <c r="D75" s="5" t="s">
        <v>6</v>
      </c>
      <c r="E75">
        <v>54</v>
      </c>
      <c r="F75" s="1">
        <v>51</v>
      </c>
      <c r="G75" s="35">
        <f t="shared" si="11"/>
        <v>9</v>
      </c>
      <c r="H75" s="35"/>
      <c r="I75" s="35"/>
      <c r="J75" s="35">
        <f t="shared" si="12"/>
        <v>81</v>
      </c>
      <c r="K75" s="35"/>
      <c r="L75" s="35">
        <f t="shared" si="13"/>
        <v>-62</v>
      </c>
      <c r="M75" s="35"/>
      <c r="N75" s="35"/>
      <c r="O75" s="35">
        <f t="shared" si="14"/>
        <v>3844</v>
      </c>
      <c r="P75" s="35"/>
      <c r="Q75" s="35"/>
    </row>
    <row r="76" spans="1:17" x14ac:dyDescent="0.25">
      <c r="A76" s="1">
        <v>3</v>
      </c>
      <c r="B76" s="3" t="s">
        <v>4</v>
      </c>
      <c r="C76" s="4" t="s">
        <v>5</v>
      </c>
      <c r="D76" s="5" t="s">
        <v>6</v>
      </c>
      <c r="E76">
        <v>108</v>
      </c>
      <c r="F76" s="1">
        <v>50</v>
      </c>
      <c r="G76" s="35">
        <f t="shared" si="11"/>
        <v>8</v>
      </c>
      <c r="H76" s="35"/>
      <c r="I76" s="35"/>
      <c r="J76" s="35">
        <f t="shared" si="12"/>
        <v>64</v>
      </c>
      <c r="K76" s="35"/>
      <c r="L76" s="35">
        <f t="shared" si="13"/>
        <v>-8</v>
      </c>
      <c r="M76" s="35"/>
      <c r="N76" s="35"/>
      <c r="O76" s="35">
        <f t="shared" si="14"/>
        <v>64</v>
      </c>
      <c r="P76" s="35"/>
      <c r="Q76" s="35"/>
    </row>
    <row r="77" spans="1:17" x14ac:dyDescent="0.25">
      <c r="A77" s="1">
        <v>3</v>
      </c>
      <c r="B77" s="3" t="s">
        <v>4</v>
      </c>
      <c r="C77" s="4" t="s">
        <v>5</v>
      </c>
      <c r="D77" s="5" t="s">
        <v>6</v>
      </c>
      <c r="E77">
        <v>81</v>
      </c>
      <c r="F77" s="1">
        <v>31</v>
      </c>
      <c r="G77" s="35">
        <f t="shared" si="11"/>
        <v>-11</v>
      </c>
      <c r="H77" s="35"/>
      <c r="I77" s="35"/>
      <c r="J77" s="35">
        <f t="shared" si="12"/>
        <v>121</v>
      </c>
      <c r="K77" s="35"/>
      <c r="L77" s="35">
        <f t="shared" si="13"/>
        <v>-35</v>
      </c>
      <c r="M77" s="35"/>
      <c r="N77" s="35"/>
      <c r="O77" s="35">
        <f t="shared" si="14"/>
        <v>1225</v>
      </c>
      <c r="P77" s="35"/>
      <c r="Q77" s="35"/>
    </row>
    <row r="78" spans="1:17" x14ac:dyDescent="0.25">
      <c r="A78" s="1">
        <v>3</v>
      </c>
      <c r="B78" s="3" t="s">
        <v>10</v>
      </c>
      <c r="C78" s="4" t="s">
        <v>5</v>
      </c>
      <c r="D78" s="5" t="s">
        <v>7</v>
      </c>
      <c r="E78">
        <v>108</v>
      </c>
      <c r="F78" s="1">
        <v>59</v>
      </c>
      <c r="G78" s="35">
        <f t="shared" si="11"/>
        <v>17</v>
      </c>
      <c r="H78" s="35"/>
      <c r="I78" s="35"/>
      <c r="J78" s="35">
        <f t="shared" si="12"/>
        <v>289</v>
      </c>
      <c r="K78" s="35"/>
      <c r="L78" s="35">
        <f t="shared" si="13"/>
        <v>-8</v>
      </c>
      <c r="M78" s="35"/>
      <c r="N78" s="35"/>
      <c r="O78" s="35">
        <f t="shared" si="14"/>
        <v>64</v>
      </c>
      <c r="P78" s="35"/>
      <c r="Q78" s="35"/>
    </row>
    <row r="79" spans="1:17" x14ac:dyDescent="0.25">
      <c r="A79" s="1">
        <v>3</v>
      </c>
      <c r="B79" s="3" t="s">
        <v>4</v>
      </c>
      <c r="C79" s="4" t="s">
        <v>5</v>
      </c>
      <c r="D79" s="5" t="s">
        <v>9</v>
      </c>
      <c r="E79">
        <v>81</v>
      </c>
      <c r="F79" s="1">
        <v>27</v>
      </c>
      <c r="G79" s="35">
        <f t="shared" si="11"/>
        <v>-15</v>
      </c>
      <c r="H79" s="35"/>
      <c r="I79" s="35"/>
      <c r="J79" s="35">
        <f t="shared" si="12"/>
        <v>225</v>
      </c>
      <c r="K79" s="35"/>
      <c r="L79" s="35">
        <f t="shared" si="13"/>
        <v>-35</v>
      </c>
      <c r="M79" s="35"/>
      <c r="N79" s="35"/>
      <c r="O79" s="35">
        <f t="shared" si="14"/>
        <v>1225</v>
      </c>
      <c r="P79" s="35"/>
      <c r="Q79" s="35"/>
    </row>
    <row r="80" spans="1:17" x14ac:dyDescent="0.25">
      <c r="A80" s="1">
        <v>3</v>
      </c>
      <c r="B80" s="3" t="s">
        <v>4</v>
      </c>
      <c r="C80" s="4" t="s">
        <v>5</v>
      </c>
      <c r="D80" s="5" t="s">
        <v>7</v>
      </c>
      <c r="E80">
        <v>120</v>
      </c>
      <c r="F80" s="1">
        <v>35</v>
      </c>
      <c r="G80" s="35">
        <f t="shared" si="11"/>
        <v>-7</v>
      </c>
      <c r="H80" s="35"/>
      <c r="I80" s="35"/>
      <c r="J80" s="35">
        <f t="shared" si="12"/>
        <v>49</v>
      </c>
      <c r="K80" s="35"/>
      <c r="L80" s="35">
        <f t="shared" si="13"/>
        <v>4</v>
      </c>
      <c r="M80" s="35"/>
      <c r="N80" s="35"/>
      <c r="O80" s="35">
        <f t="shared" si="14"/>
        <v>16</v>
      </c>
      <c r="P80" s="35"/>
      <c r="Q80" s="35"/>
    </row>
    <row r="81" spans="1:17" x14ac:dyDescent="0.25">
      <c r="A81" s="1">
        <v>3</v>
      </c>
      <c r="B81" s="3" t="s">
        <v>10</v>
      </c>
      <c r="C81" s="4" t="s">
        <v>5</v>
      </c>
      <c r="D81" s="5" t="s">
        <v>7</v>
      </c>
      <c r="E81">
        <v>108</v>
      </c>
      <c r="F81" s="1">
        <v>59</v>
      </c>
      <c r="G81" s="35">
        <f t="shared" si="11"/>
        <v>17</v>
      </c>
      <c r="H81" s="35"/>
      <c r="I81" s="35"/>
      <c r="J81" s="35">
        <f t="shared" si="12"/>
        <v>289</v>
      </c>
      <c r="K81" s="35"/>
      <c r="L81" s="35">
        <f t="shared" si="13"/>
        <v>-8</v>
      </c>
      <c r="M81" s="35"/>
      <c r="N81" s="35"/>
      <c r="O81" s="35">
        <f t="shared" si="14"/>
        <v>64</v>
      </c>
      <c r="P81" s="35"/>
      <c r="Q81" s="35"/>
    </row>
    <row r="82" spans="1:17" x14ac:dyDescent="0.25">
      <c r="A82" s="1">
        <v>3</v>
      </c>
      <c r="B82" s="3" t="s">
        <v>4</v>
      </c>
      <c r="C82" s="4" t="s">
        <v>5</v>
      </c>
      <c r="D82" s="5" t="s">
        <v>7</v>
      </c>
      <c r="E82">
        <v>108</v>
      </c>
      <c r="F82" s="1">
        <v>52</v>
      </c>
      <c r="G82" s="35">
        <f t="shared" ref="G82:G101" si="15">F82-42</f>
        <v>10</v>
      </c>
      <c r="H82" s="35"/>
      <c r="I82" s="35"/>
      <c r="J82" s="35">
        <f t="shared" si="12"/>
        <v>100</v>
      </c>
      <c r="K82" s="35"/>
      <c r="L82" s="35">
        <f t="shared" si="13"/>
        <v>-8</v>
      </c>
      <c r="M82" s="35"/>
      <c r="N82" s="35"/>
      <c r="O82" s="35">
        <f t="shared" si="14"/>
        <v>64</v>
      </c>
      <c r="P82" s="35"/>
      <c r="Q82" s="35"/>
    </row>
    <row r="83" spans="1:17" x14ac:dyDescent="0.25">
      <c r="A83" s="1">
        <v>3</v>
      </c>
      <c r="B83" s="3" t="s">
        <v>4</v>
      </c>
      <c r="C83" s="4" t="s">
        <v>5</v>
      </c>
      <c r="D83" s="5" t="s">
        <v>6</v>
      </c>
      <c r="E83">
        <v>81</v>
      </c>
      <c r="F83" s="1">
        <v>50</v>
      </c>
      <c r="G83" s="35">
        <f t="shared" si="15"/>
        <v>8</v>
      </c>
      <c r="H83" s="35"/>
      <c r="I83" s="35"/>
      <c r="J83" s="35">
        <f t="shared" si="12"/>
        <v>64</v>
      </c>
      <c r="K83" s="35"/>
      <c r="L83" s="35">
        <f t="shared" si="13"/>
        <v>-35</v>
      </c>
      <c r="M83" s="35"/>
      <c r="N83" s="35"/>
      <c r="O83" s="35">
        <f t="shared" si="14"/>
        <v>1225</v>
      </c>
      <c r="P83" s="35"/>
      <c r="Q83" s="35"/>
    </row>
    <row r="84" spans="1:17" x14ac:dyDescent="0.25">
      <c r="A84" s="1">
        <v>3</v>
      </c>
      <c r="B84" s="3" t="s">
        <v>4</v>
      </c>
      <c r="C84" s="4" t="s">
        <v>5</v>
      </c>
      <c r="D84" s="5" t="s">
        <v>9</v>
      </c>
      <c r="E84">
        <v>81</v>
      </c>
      <c r="F84" s="1">
        <v>27</v>
      </c>
      <c r="G84" s="35">
        <f t="shared" si="15"/>
        <v>-15</v>
      </c>
      <c r="H84" s="35"/>
      <c r="I84" s="35"/>
      <c r="J84" s="35">
        <f t="shared" si="12"/>
        <v>225</v>
      </c>
      <c r="K84" s="35"/>
      <c r="L84" s="35">
        <f t="shared" si="13"/>
        <v>-35</v>
      </c>
      <c r="M84" s="35"/>
      <c r="N84" s="35"/>
      <c r="O84" s="35">
        <f t="shared" si="14"/>
        <v>1225</v>
      </c>
      <c r="P84" s="35"/>
      <c r="Q84" s="35"/>
    </row>
    <row r="85" spans="1:17" x14ac:dyDescent="0.25">
      <c r="A85" s="1">
        <v>3</v>
      </c>
      <c r="B85" s="3" t="s">
        <v>10</v>
      </c>
      <c r="C85" s="4" t="s">
        <v>5</v>
      </c>
      <c r="D85" s="5" t="s">
        <v>7</v>
      </c>
      <c r="E85">
        <v>174</v>
      </c>
      <c r="F85" s="1">
        <v>58</v>
      </c>
      <c r="G85" s="35">
        <f t="shared" si="15"/>
        <v>16</v>
      </c>
      <c r="H85" s="35"/>
      <c r="I85" s="35"/>
      <c r="J85" s="35">
        <f t="shared" si="12"/>
        <v>256</v>
      </c>
      <c r="K85" s="35"/>
      <c r="L85" s="35">
        <f t="shared" si="13"/>
        <v>58</v>
      </c>
      <c r="M85" s="35"/>
      <c r="N85" s="35"/>
      <c r="O85" s="35">
        <f t="shared" si="14"/>
        <v>3364</v>
      </c>
      <c r="P85" s="35"/>
      <c r="Q85" s="35"/>
    </row>
    <row r="86" spans="1:17" x14ac:dyDescent="0.25">
      <c r="A86" s="1">
        <v>3</v>
      </c>
      <c r="B86" s="3" t="s">
        <v>4</v>
      </c>
      <c r="C86" s="4" t="s">
        <v>5</v>
      </c>
      <c r="D86" s="5" t="s">
        <v>9</v>
      </c>
      <c r="E86">
        <v>159</v>
      </c>
      <c r="F86" s="1">
        <v>26</v>
      </c>
      <c r="G86" s="35">
        <f t="shared" si="15"/>
        <v>-16</v>
      </c>
      <c r="H86" s="35"/>
      <c r="I86" s="35"/>
      <c r="J86" s="35">
        <f t="shared" si="12"/>
        <v>256</v>
      </c>
      <c r="K86" s="35"/>
      <c r="L86" s="35">
        <f t="shared" si="13"/>
        <v>43</v>
      </c>
      <c r="M86" s="35"/>
      <c r="N86" s="35"/>
      <c r="O86" s="35">
        <f t="shared" si="14"/>
        <v>1849</v>
      </c>
      <c r="P86" s="35"/>
      <c r="Q86" s="35"/>
    </row>
    <row r="87" spans="1:17" x14ac:dyDescent="0.25">
      <c r="A87" s="1">
        <v>3</v>
      </c>
      <c r="B87" s="3" t="s">
        <v>4</v>
      </c>
      <c r="C87" s="4" t="s">
        <v>5</v>
      </c>
      <c r="D87" s="5" t="s">
        <v>7</v>
      </c>
      <c r="E87">
        <v>108</v>
      </c>
      <c r="F87" s="1">
        <v>42</v>
      </c>
      <c r="G87" s="35">
        <f t="shared" si="15"/>
        <v>0</v>
      </c>
      <c r="H87" s="35"/>
      <c r="I87" s="35"/>
      <c r="J87" s="35">
        <f t="shared" si="12"/>
        <v>0</v>
      </c>
      <c r="K87" s="35"/>
      <c r="L87" s="35">
        <f t="shared" si="13"/>
        <v>-8</v>
      </c>
      <c r="M87" s="35"/>
      <c r="N87" s="35"/>
      <c r="O87" s="35">
        <f t="shared" si="14"/>
        <v>64</v>
      </c>
      <c r="P87" s="35"/>
      <c r="Q87" s="35"/>
    </row>
    <row r="88" spans="1:17" x14ac:dyDescent="0.25">
      <c r="A88" s="1">
        <v>3</v>
      </c>
      <c r="B88" s="3" t="s">
        <v>4</v>
      </c>
      <c r="C88" s="4" t="s">
        <v>5</v>
      </c>
      <c r="D88" s="5" t="s">
        <v>6</v>
      </c>
      <c r="E88">
        <v>54</v>
      </c>
      <c r="F88" s="1">
        <v>51</v>
      </c>
      <c r="G88" s="35">
        <f t="shared" si="15"/>
        <v>9</v>
      </c>
      <c r="H88" s="35"/>
      <c r="I88" s="35"/>
      <c r="J88" s="35">
        <f t="shared" si="12"/>
        <v>81</v>
      </c>
      <c r="K88" s="35"/>
      <c r="L88" s="35">
        <f t="shared" si="13"/>
        <v>-62</v>
      </c>
      <c r="M88" s="35"/>
      <c r="N88" s="35"/>
      <c r="O88" s="35">
        <f t="shared" si="14"/>
        <v>3844</v>
      </c>
      <c r="P88" s="35"/>
      <c r="Q88" s="35"/>
    </row>
    <row r="89" spans="1:17" x14ac:dyDescent="0.25">
      <c r="A89" s="1">
        <v>3</v>
      </c>
      <c r="B89" s="3" t="s">
        <v>4</v>
      </c>
      <c r="C89" s="4" t="s">
        <v>5</v>
      </c>
      <c r="D89" s="5" t="s">
        <v>9</v>
      </c>
      <c r="E89">
        <v>159</v>
      </c>
      <c r="F89" s="1">
        <v>26</v>
      </c>
      <c r="G89" s="35">
        <f t="shared" si="15"/>
        <v>-16</v>
      </c>
      <c r="H89" s="35"/>
      <c r="I89" s="35"/>
      <c r="J89" s="35">
        <f t="shared" si="12"/>
        <v>256</v>
      </c>
      <c r="K89" s="35"/>
      <c r="L89" s="35">
        <f t="shared" si="13"/>
        <v>43</v>
      </c>
      <c r="M89" s="35"/>
      <c r="N89" s="35"/>
      <c r="O89" s="35">
        <f t="shared" si="14"/>
        <v>1849</v>
      </c>
      <c r="P89" s="35"/>
      <c r="Q89" s="35"/>
    </row>
    <row r="90" spans="1:17" x14ac:dyDescent="0.25">
      <c r="A90" s="1">
        <v>3</v>
      </c>
      <c r="B90" s="3" t="s">
        <v>4</v>
      </c>
      <c r="C90" s="4" t="s">
        <v>5</v>
      </c>
      <c r="D90" s="5" t="s">
        <v>7</v>
      </c>
      <c r="E90">
        <v>108</v>
      </c>
      <c r="F90" s="1">
        <v>51</v>
      </c>
      <c r="G90" s="35">
        <f t="shared" si="15"/>
        <v>9</v>
      </c>
      <c r="H90" s="35"/>
      <c r="I90" s="35"/>
      <c r="J90" s="35">
        <f t="shared" si="12"/>
        <v>81</v>
      </c>
      <c r="K90" s="35"/>
      <c r="L90" s="35">
        <f t="shared" si="13"/>
        <v>-8</v>
      </c>
      <c r="M90" s="35"/>
      <c r="N90" s="35"/>
      <c r="O90" s="35">
        <f t="shared" si="14"/>
        <v>64</v>
      </c>
      <c r="P90" s="35"/>
      <c r="Q90" s="35"/>
    </row>
    <row r="91" spans="1:17" x14ac:dyDescent="0.25">
      <c r="A91" s="1">
        <v>3</v>
      </c>
      <c r="B91" s="3" t="s">
        <v>4</v>
      </c>
      <c r="C91" s="4" t="s">
        <v>5</v>
      </c>
      <c r="D91" s="5" t="s">
        <v>7</v>
      </c>
      <c r="E91">
        <v>81</v>
      </c>
      <c r="F91" s="1">
        <v>49</v>
      </c>
      <c r="G91" s="35">
        <f t="shared" si="15"/>
        <v>7</v>
      </c>
      <c r="H91" s="35"/>
      <c r="I91" s="35"/>
      <c r="J91" s="35">
        <f t="shared" si="12"/>
        <v>49</v>
      </c>
      <c r="K91" s="35"/>
      <c r="L91" s="35">
        <f t="shared" si="13"/>
        <v>-35</v>
      </c>
      <c r="M91" s="35"/>
      <c r="N91" s="35"/>
      <c r="O91" s="35">
        <f t="shared" si="14"/>
        <v>1225</v>
      </c>
      <c r="P91" s="35"/>
      <c r="Q91" s="35"/>
    </row>
    <row r="92" spans="1:17" x14ac:dyDescent="0.25">
      <c r="A92" s="1">
        <v>3</v>
      </c>
      <c r="B92" s="3" t="s">
        <v>10</v>
      </c>
      <c r="C92" s="4" t="s">
        <v>5</v>
      </c>
      <c r="D92" s="5" t="s">
        <v>7</v>
      </c>
      <c r="E92">
        <v>174</v>
      </c>
      <c r="F92" s="1">
        <v>58</v>
      </c>
      <c r="G92" s="35">
        <f t="shared" si="15"/>
        <v>16</v>
      </c>
      <c r="H92" s="35"/>
      <c r="I92" s="35"/>
      <c r="J92" s="35">
        <f t="shared" si="12"/>
        <v>256</v>
      </c>
      <c r="K92" s="35"/>
      <c r="L92" s="35">
        <f t="shared" si="13"/>
        <v>58</v>
      </c>
      <c r="M92" s="35"/>
      <c r="N92" s="35"/>
      <c r="O92" s="35">
        <f t="shared" si="14"/>
        <v>3364</v>
      </c>
      <c r="P92" s="35"/>
      <c r="Q92" s="35"/>
    </row>
    <row r="93" spans="1:17" x14ac:dyDescent="0.25">
      <c r="A93" s="1">
        <v>3</v>
      </c>
      <c r="B93" s="3" t="s">
        <v>4</v>
      </c>
      <c r="C93" s="4" t="s">
        <v>5</v>
      </c>
      <c r="D93" s="5" t="s">
        <v>9</v>
      </c>
      <c r="E93">
        <v>108</v>
      </c>
      <c r="F93" s="1">
        <v>24</v>
      </c>
      <c r="G93" s="35">
        <f t="shared" si="15"/>
        <v>-18</v>
      </c>
      <c r="H93" s="35"/>
      <c r="I93" s="35"/>
      <c r="J93" s="35">
        <f t="shared" si="12"/>
        <v>324</v>
      </c>
      <c r="K93" s="35"/>
      <c r="L93" s="35">
        <f t="shared" si="13"/>
        <v>-8</v>
      </c>
      <c r="M93" s="35"/>
      <c r="N93" s="35"/>
      <c r="O93" s="35">
        <f t="shared" si="14"/>
        <v>64</v>
      </c>
      <c r="P93" s="35"/>
      <c r="Q93" s="35"/>
    </row>
    <row r="94" spans="1:17" x14ac:dyDescent="0.25">
      <c r="A94" s="1">
        <v>4</v>
      </c>
      <c r="B94" s="3" t="s">
        <v>10</v>
      </c>
      <c r="C94" s="4" t="s">
        <v>5</v>
      </c>
      <c r="D94" s="5" t="s">
        <v>9</v>
      </c>
      <c r="E94">
        <v>174</v>
      </c>
      <c r="F94" s="1">
        <v>39</v>
      </c>
      <c r="G94" s="35">
        <f t="shared" si="15"/>
        <v>-3</v>
      </c>
      <c r="H94" s="35"/>
      <c r="I94" s="35"/>
      <c r="J94" s="35">
        <f t="shared" si="12"/>
        <v>9</v>
      </c>
      <c r="K94" s="35"/>
      <c r="L94" s="35">
        <f t="shared" si="13"/>
        <v>58</v>
      </c>
      <c r="M94" s="35"/>
      <c r="N94" s="35"/>
      <c r="O94" s="35">
        <f t="shared" si="14"/>
        <v>3364</v>
      </c>
      <c r="P94" s="35"/>
      <c r="Q94" s="35"/>
    </row>
    <row r="95" spans="1:17" x14ac:dyDescent="0.25">
      <c r="A95" s="1">
        <v>4</v>
      </c>
      <c r="B95" s="3" t="s">
        <v>10</v>
      </c>
      <c r="C95" s="4" t="s">
        <v>5</v>
      </c>
      <c r="D95" s="5" t="s">
        <v>7</v>
      </c>
      <c r="E95">
        <v>186</v>
      </c>
      <c r="F95" s="1">
        <v>23</v>
      </c>
      <c r="G95" s="35">
        <f t="shared" si="15"/>
        <v>-19</v>
      </c>
      <c r="H95" s="35"/>
      <c r="I95" s="35"/>
      <c r="J95" s="35">
        <f t="shared" si="12"/>
        <v>361</v>
      </c>
      <c r="K95" s="35"/>
      <c r="L95" s="35">
        <f t="shared" si="13"/>
        <v>70</v>
      </c>
      <c r="M95" s="35"/>
      <c r="N95" s="35"/>
      <c r="O95" s="35">
        <f t="shared" si="14"/>
        <v>4900</v>
      </c>
      <c r="P95" s="35"/>
      <c r="Q95" s="35"/>
    </row>
    <row r="96" spans="1:17" x14ac:dyDescent="0.25">
      <c r="A96" s="1">
        <v>4</v>
      </c>
      <c r="B96" s="3" t="s">
        <v>4</v>
      </c>
      <c r="C96" s="4" t="s">
        <v>5</v>
      </c>
      <c r="D96" s="5" t="s">
        <v>9</v>
      </c>
      <c r="E96">
        <v>108</v>
      </c>
      <c r="F96" s="1">
        <v>45</v>
      </c>
      <c r="G96" s="35">
        <f t="shared" si="15"/>
        <v>3</v>
      </c>
      <c r="H96" s="35"/>
      <c r="I96" s="35"/>
      <c r="J96" s="35">
        <f t="shared" si="12"/>
        <v>9</v>
      </c>
      <c r="K96" s="35"/>
      <c r="L96" s="35">
        <f t="shared" si="13"/>
        <v>-8</v>
      </c>
      <c r="M96" s="35"/>
      <c r="N96" s="35"/>
      <c r="O96" s="35">
        <f t="shared" si="14"/>
        <v>64</v>
      </c>
      <c r="P96" s="35"/>
      <c r="Q96" s="35"/>
    </row>
    <row r="97" spans="1:17" x14ac:dyDescent="0.25">
      <c r="A97" s="1">
        <v>4</v>
      </c>
      <c r="B97" s="3" t="s">
        <v>10</v>
      </c>
      <c r="C97" s="4" t="s">
        <v>5</v>
      </c>
      <c r="D97" s="5" t="s">
        <v>9</v>
      </c>
      <c r="E97">
        <v>174</v>
      </c>
      <c r="F97" s="1">
        <v>39</v>
      </c>
      <c r="G97" s="35">
        <f t="shared" si="15"/>
        <v>-3</v>
      </c>
      <c r="H97" s="35"/>
      <c r="I97" s="35"/>
      <c r="J97" s="35">
        <f t="shared" si="12"/>
        <v>9</v>
      </c>
      <c r="K97" s="35"/>
      <c r="L97" s="35">
        <f t="shared" si="13"/>
        <v>58</v>
      </c>
      <c r="M97" s="35"/>
      <c r="N97" s="35"/>
      <c r="O97" s="35">
        <f t="shared" si="14"/>
        <v>3364</v>
      </c>
      <c r="P97" s="35"/>
      <c r="Q97" s="35"/>
    </row>
    <row r="98" spans="1:17" x14ac:dyDescent="0.25">
      <c r="A98" s="1">
        <v>4</v>
      </c>
      <c r="B98" s="3" t="s">
        <v>4</v>
      </c>
      <c r="C98" s="4" t="s">
        <v>5</v>
      </c>
      <c r="D98" s="5" t="s">
        <v>9</v>
      </c>
      <c r="E98">
        <v>108</v>
      </c>
      <c r="F98" s="1">
        <v>45</v>
      </c>
      <c r="G98" s="35">
        <f t="shared" si="15"/>
        <v>3</v>
      </c>
      <c r="H98" s="35"/>
      <c r="I98" s="35"/>
      <c r="J98" s="35">
        <f t="shared" ref="J98:J129" si="16">G98*G98</f>
        <v>9</v>
      </c>
      <c r="K98" s="35"/>
      <c r="L98" s="35">
        <f t="shared" ref="L98:L129" si="17">E98-116</f>
        <v>-8</v>
      </c>
      <c r="M98" s="35"/>
      <c r="N98" s="35"/>
      <c r="O98" s="35">
        <f t="shared" ref="O98:O129" si="18">L98*L98</f>
        <v>64</v>
      </c>
      <c r="P98" s="35"/>
      <c r="Q98" s="35"/>
    </row>
    <row r="99" spans="1:17" x14ac:dyDescent="0.25">
      <c r="A99" s="1">
        <v>4</v>
      </c>
      <c r="B99" s="3" t="s">
        <v>4</v>
      </c>
      <c r="C99" s="4" t="s">
        <v>5</v>
      </c>
      <c r="D99" s="5" t="s">
        <v>7</v>
      </c>
      <c r="E99">
        <v>132</v>
      </c>
      <c r="F99" s="1">
        <v>62</v>
      </c>
      <c r="G99" s="35">
        <f t="shared" si="15"/>
        <v>20</v>
      </c>
      <c r="H99" s="35"/>
      <c r="I99" s="35"/>
      <c r="J99" s="35">
        <f t="shared" si="16"/>
        <v>400</v>
      </c>
      <c r="K99" s="35"/>
      <c r="L99" s="35">
        <f t="shared" si="17"/>
        <v>16</v>
      </c>
      <c r="M99" s="35"/>
      <c r="N99" s="35"/>
      <c r="O99" s="35">
        <f t="shared" si="18"/>
        <v>256</v>
      </c>
      <c r="P99" s="35"/>
      <c r="Q99" s="35"/>
    </row>
    <row r="100" spans="1:17" x14ac:dyDescent="0.25">
      <c r="A100" s="1">
        <v>4</v>
      </c>
      <c r="B100" s="3" t="s">
        <v>10</v>
      </c>
      <c r="C100" s="4" t="s">
        <v>5</v>
      </c>
      <c r="D100" s="5" t="s">
        <v>7</v>
      </c>
      <c r="E100">
        <v>186</v>
      </c>
      <c r="F100" s="1">
        <v>23</v>
      </c>
      <c r="G100" s="35">
        <f t="shared" si="15"/>
        <v>-19</v>
      </c>
      <c r="H100" s="35"/>
      <c r="I100" s="35"/>
      <c r="J100" s="35">
        <f t="shared" si="16"/>
        <v>361</v>
      </c>
      <c r="K100" s="35"/>
      <c r="L100" s="35">
        <f t="shared" si="17"/>
        <v>70</v>
      </c>
      <c r="M100" s="35"/>
      <c r="N100" s="35"/>
      <c r="O100" s="35">
        <f t="shared" si="18"/>
        <v>4900</v>
      </c>
      <c r="P100" s="35"/>
      <c r="Q100" s="35"/>
    </row>
    <row r="101" spans="1:17" x14ac:dyDescent="0.25">
      <c r="A101" s="1">
        <v>4</v>
      </c>
      <c r="B101" s="3" t="s">
        <v>4</v>
      </c>
      <c r="C101" s="4" t="s">
        <v>5</v>
      </c>
      <c r="D101" s="5" t="s">
        <v>6</v>
      </c>
      <c r="E101">
        <v>147</v>
      </c>
      <c r="F101" s="1">
        <v>56</v>
      </c>
      <c r="G101" s="35">
        <f t="shared" si="15"/>
        <v>14</v>
      </c>
      <c r="H101" s="35"/>
      <c r="I101" s="35"/>
      <c r="J101" s="35">
        <f t="shared" si="16"/>
        <v>196</v>
      </c>
      <c r="K101" s="35"/>
      <c r="L101" s="35">
        <f t="shared" si="17"/>
        <v>31</v>
      </c>
      <c r="M101" s="35"/>
      <c r="N101" s="35"/>
      <c r="O101" s="35">
        <f t="shared" si="18"/>
        <v>961</v>
      </c>
      <c r="P101" s="35"/>
      <c r="Q101" s="35"/>
    </row>
    <row r="102" spans="1:17" x14ac:dyDescent="0.25">
      <c r="A102" s="1">
        <v>4</v>
      </c>
      <c r="B102" s="3" t="s">
        <v>4</v>
      </c>
      <c r="C102" s="4" t="s">
        <v>5</v>
      </c>
      <c r="D102" s="5" t="s">
        <v>6</v>
      </c>
      <c r="E102">
        <v>147</v>
      </c>
      <c r="F102" s="1">
        <v>56</v>
      </c>
      <c r="G102" s="35">
        <f t="shared" ref="G102:G121" si="19">F102-42</f>
        <v>14</v>
      </c>
      <c r="H102" s="35"/>
      <c r="I102" s="35"/>
      <c r="J102" s="35">
        <f t="shared" si="16"/>
        <v>196</v>
      </c>
      <c r="K102" s="35"/>
      <c r="L102" s="35">
        <f t="shared" si="17"/>
        <v>31</v>
      </c>
      <c r="M102" s="35"/>
      <c r="N102" s="35"/>
      <c r="O102" s="35">
        <f t="shared" si="18"/>
        <v>961</v>
      </c>
      <c r="P102" s="35"/>
      <c r="Q102" s="35"/>
    </row>
    <row r="103" spans="1:17" x14ac:dyDescent="0.25">
      <c r="A103" s="1">
        <v>4</v>
      </c>
      <c r="B103" s="3" t="s">
        <v>4</v>
      </c>
      <c r="C103" s="4" t="s">
        <v>5</v>
      </c>
      <c r="D103" s="5" t="s">
        <v>7</v>
      </c>
      <c r="E103">
        <v>132</v>
      </c>
      <c r="F103" s="1">
        <v>62</v>
      </c>
      <c r="G103" s="35">
        <f t="shared" si="19"/>
        <v>20</v>
      </c>
      <c r="H103" s="35"/>
      <c r="I103" s="35"/>
      <c r="J103" s="35">
        <f t="shared" si="16"/>
        <v>400</v>
      </c>
      <c r="K103" s="35"/>
      <c r="L103" s="35">
        <f t="shared" si="17"/>
        <v>16</v>
      </c>
      <c r="M103" s="35"/>
      <c r="N103" s="35"/>
      <c r="O103" s="35">
        <f t="shared" si="18"/>
        <v>256</v>
      </c>
      <c r="P103" s="35"/>
      <c r="Q103" s="35"/>
    </row>
    <row r="104" spans="1:17" x14ac:dyDescent="0.25">
      <c r="A104" s="1">
        <v>5</v>
      </c>
      <c r="B104" s="3" t="s">
        <v>4</v>
      </c>
      <c r="C104" s="4" t="s">
        <v>5</v>
      </c>
      <c r="D104" s="5" t="s">
        <v>9</v>
      </c>
      <c r="E104">
        <v>159</v>
      </c>
      <c r="F104" s="1">
        <v>29</v>
      </c>
      <c r="G104" s="35">
        <f t="shared" si="19"/>
        <v>-13</v>
      </c>
      <c r="H104" s="35"/>
      <c r="I104" s="35"/>
      <c r="J104" s="35">
        <f t="shared" si="16"/>
        <v>169</v>
      </c>
      <c r="K104" s="35"/>
      <c r="L104" s="35">
        <f t="shared" si="17"/>
        <v>43</v>
      </c>
      <c r="M104" s="35"/>
      <c r="N104" s="35"/>
      <c r="O104" s="35">
        <f t="shared" si="18"/>
        <v>1849</v>
      </c>
      <c r="P104" s="35"/>
      <c r="Q104" s="35"/>
    </row>
    <row r="105" spans="1:17" x14ac:dyDescent="0.25">
      <c r="A105" s="1">
        <v>5</v>
      </c>
      <c r="B105" s="3" t="s">
        <v>4</v>
      </c>
      <c r="C105" s="4" t="s">
        <v>5</v>
      </c>
      <c r="D105" s="5" t="s">
        <v>9</v>
      </c>
      <c r="E105">
        <v>93</v>
      </c>
      <c r="F105" s="1">
        <v>44</v>
      </c>
      <c r="G105" s="35">
        <f t="shared" si="19"/>
        <v>2</v>
      </c>
      <c r="H105" s="35"/>
      <c r="I105" s="35"/>
      <c r="J105" s="35">
        <f t="shared" si="16"/>
        <v>4</v>
      </c>
      <c r="K105" s="35"/>
      <c r="L105" s="35">
        <f t="shared" si="17"/>
        <v>-23</v>
      </c>
      <c r="M105" s="35"/>
      <c r="N105" s="35"/>
      <c r="O105" s="35">
        <f t="shared" si="18"/>
        <v>529</v>
      </c>
      <c r="P105" s="35"/>
      <c r="Q105" s="35"/>
    </row>
    <row r="106" spans="1:17" x14ac:dyDescent="0.25">
      <c r="A106" s="1">
        <v>5</v>
      </c>
      <c r="B106" s="3" t="s">
        <v>10</v>
      </c>
      <c r="C106" s="4" t="s">
        <v>5</v>
      </c>
      <c r="D106" s="5" t="s">
        <v>7</v>
      </c>
      <c r="E106">
        <v>174</v>
      </c>
      <c r="F106" s="1">
        <v>32</v>
      </c>
      <c r="G106" s="35">
        <f t="shared" si="19"/>
        <v>-10</v>
      </c>
      <c r="H106" s="35"/>
      <c r="I106" s="35"/>
      <c r="J106" s="35">
        <f t="shared" si="16"/>
        <v>100</v>
      </c>
      <c r="K106" s="35"/>
      <c r="L106" s="35">
        <f t="shared" si="17"/>
        <v>58</v>
      </c>
      <c r="M106" s="35"/>
      <c r="N106" s="35"/>
      <c r="O106" s="35">
        <f t="shared" si="18"/>
        <v>3364</v>
      </c>
      <c r="P106" s="35"/>
      <c r="Q106" s="35"/>
    </row>
    <row r="107" spans="1:17" x14ac:dyDescent="0.25">
      <c r="A107" s="1">
        <v>5</v>
      </c>
      <c r="B107" s="3" t="s">
        <v>4</v>
      </c>
      <c r="C107" s="4" t="s">
        <v>5</v>
      </c>
      <c r="D107" s="5" t="s">
        <v>6</v>
      </c>
      <c r="E107">
        <v>201</v>
      </c>
      <c r="F107" s="1">
        <v>31</v>
      </c>
      <c r="G107" s="35">
        <f t="shared" si="19"/>
        <v>-11</v>
      </c>
      <c r="H107" s="35"/>
      <c r="I107" s="35"/>
      <c r="J107" s="35">
        <f t="shared" si="16"/>
        <v>121</v>
      </c>
      <c r="K107" s="35"/>
      <c r="L107" s="35">
        <f t="shared" si="17"/>
        <v>85</v>
      </c>
      <c r="M107" s="35"/>
      <c r="N107" s="35"/>
      <c r="O107" s="35">
        <f t="shared" si="18"/>
        <v>7225</v>
      </c>
      <c r="P107" s="35"/>
      <c r="Q107" s="35"/>
    </row>
    <row r="108" spans="1:17" x14ac:dyDescent="0.25">
      <c r="A108" s="1">
        <v>5</v>
      </c>
      <c r="B108" s="3" t="s">
        <v>10</v>
      </c>
      <c r="C108" s="4" t="s">
        <v>5</v>
      </c>
      <c r="D108" s="5" t="s">
        <v>7</v>
      </c>
      <c r="E108">
        <v>174</v>
      </c>
      <c r="F108" s="1">
        <v>32</v>
      </c>
      <c r="G108" s="35">
        <f t="shared" si="19"/>
        <v>-10</v>
      </c>
      <c r="H108" s="35"/>
      <c r="I108" s="35"/>
      <c r="J108" s="35">
        <f t="shared" si="16"/>
        <v>100</v>
      </c>
      <c r="K108" s="35"/>
      <c r="L108" s="35">
        <f t="shared" si="17"/>
        <v>58</v>
      </c>
      <c r="M108" s="35"/>
      <c r="N108" s="35"/>
      <c r="O108" s="35">
        <f t="shared" si="18"/>
        <v>3364</v>
      </c>
      <c r="P108" s="35"/>
      <c r="Q108" s="35"/>
    </row>
    <row r="109" spans="1:17" x14ac:dyDescent="0.25">
      <c r="A109" s="1">
        <v>5</v>
      </c>
      <c r="B109" s="3" t="s">
        <v>4</v>
      </c>
      <c r="C109" s="4" t="s">
        <v>5</v>
      </c>
      <c r="D109" s="5" t="s">
        <v>7</v>
      </c>
      <c r="E109">
        <v>240</v>
      </c>
      <c r="F109" s="1">
        <v>49</v>
      </c>
      <c r="G109" s="35">
        <f t="shared" si="19"/>
        <v>7</v>
      </c>
      <c r="H109" s="35"/>
      <c r="I109" s="35"/>
      <c r="J109" s="35">
        <f t="shared" si="16"/>
        <v>49</v>
      </c>
      <c r="K109" s="35"/>
      <c r="L109" s="35">
        <f t="shared" si="17"/>
        <v>124</v>
      </c>
      <c r="M109" s="35"/>
      <c r="N109" s="35"/>
      <c r="O109" s="35">
        <f t="shared" si="18"/>
        <v>15376</v>
      </c>
      <c r="P109" s="35"/>
      <c r="Q109" s="35"/>
    </row>
    <row r="110" spans="1:17" x14ac:dyDescent="0.25">
      <c r="A110" s="1">
        <v>5</v>
      </c>
      <c r="B110" s="3" t="s">
        <v>4</v>
      </c>
      <c r="C110" s="4" t="s">
        <v>5</v>
      </c>
      <c r="D110" s="5" t="s">
        <v>7</v>
      </c>
      <c r="E110">
        <v>132</v>
      </c>
      <c r="F110" s="1">
        <v>34</v>
      </c>
      <c r="G110" s="35">
        <f t="shared" si="19"/>
        <v>-8</v>
      </c>
      <c r="H110" s="35"/>
      <c r="I110" s="35"/>
      <c r="J110" s="35">
        <f t="shared" si="16"/>
        <v>64</v>
      </c>
      <c r="K110" s="35"/>
      <c r="L110" s="35">
        <f t="shared" si="17"/>
        <v>16</v>
      </c>
      <c r="M110" s="35"/>
      <c r="N110" s="35"/>
      <c r="O110" s="35">
        <f t="shared" si="18"/>
        <v>256</v>
      </c>
      <c r="P110" s="35"/>
      <c r="Q110" s="35"/>
    </row>
    <row r="111" spans="1:17" x14ac:dyDescent="0.25">
      <c r="A111" s="1">
        <v>5</v>
      </c>
      <c r="B111" s="3" t="s">
        <v>4</v>
      </c>
      <c r="C111" s="4" t="s">
        <v>5</v>
      </c>
      <c r="D111" s="5" t="s">
        <v>9</v>
      </c>
      <c r="E111">
        <v>93</v>
      </c>
      <c r="F111" s="1">
        <v>44</v>
      </c>
      <c r="G111" s="35">
        <f t="shared" si="19"/>
        <v>2</v>
      </c>
      <c r="H111" s="35"/>
      <c r="I111" s="35"/>
      <c r="J111" s="35">
        <f t="shared" si="16"/>
        <v>4</v>
      </c>
      <c r="K111" s="35"/>
      <c r="L111" s="35">
        <f t="shared" si="17"/>
        <v>-23</v>
      </c>
      <c r="M111" s="35"/>
      <c r="N111" s="35"/>
      <c r="O111" s="35">
        <f t="shared" si="18"/>
        <v>529</v>
      </c>
      <c r="P111" s="35"/>
      <c r="Q111" s="35"/>
    </row>
    <row r="112" spans="1:17" x14ac:dyDescent="0.25">
      <c r="A112" s="1">
        <v>5</v>
      </c>
      <c r="B112" s="3" t="s">
        <v>4</v>
      </c>
      <c r="C112" s="4" t="s">
        <v>5</v>
      </c>
      <c r="D112" s="5" t="s">
        <v>7</v>
      </c>
      <c r="E112">
        <v>240</v>
      </c>
      <c r="F112" s="1">
        <v>49</v>
      </c>
      <c r="G112" s="35">
        <f t="shared" si="19"/>
        <v>7</v>
      </c>
      <c r="H112" s="35"/>
      <c r="I112" s="35"/>
      <c r="J112" s="35">
        <f t="shared" si="16"/>
        <v>49</v>
      </c>
      <c r="K112" s="35"/>
      <c r="L112" s="35">
        <f t="shared" si="17"/>
        <v>124</v>
      </c>
      <c r="M112" s="35"/>
      <c r="N112" s="35"/>
      <c r="O112" s="35">
        <f t="shared" si="18"/>
        <v>15376</v>
      </c>
      <c r="P112" s="35"/>
      <c r="Q112" s="35"/>
    </row>
    <row r="113" spans="1:17" x14ac:dyDescent="0.25">
      <c r="A113" s="1">
        <v>5</v>
      </c>
      <c r="B113" s="3" t="s">
        <v>4</v>
      </c>
      <c r="C113" s="4" t="s">
        <v>5</v>
      </c>
      <c r="D113" s="5" t="s">
        <v>6</v>
      </c>
      <c r="E113">
        <v>186</v>
      </c>
      <c r="F113" s="1">
        <v>59</v>
      </c>
      <c r="G113" s="35">
        <f t="shared" si="19"/>
        <v>17</v>
      </c>
      <c r="H113" s="35"/>
      <c r="I113" s="35"/>
      <c r="J113" s="35">
        <f t="shared" si="16"/>
        <v>289</v>
      </c>
      <c r="K113" s="35"/>
      <c r="L113" s="35">
        <f t="shared" si="17"/>
        <v>70</v>
      </c>
      <c r="M113" s="35"/>
      <c r="N113" s="35"/>
      <c r="O113" s="35">
        <f t="shared" si="18"/>
        <v>4900</v>
      </c>
      <c r="P113" s="35"/>
      <c r="Q113" s="35"/>
    </row>
    <row r="114" spans="1:17" x14ac:dyDescent="0.25">
      <c r="A114" s="1">
        <v>5</v>
      </c>
      <c r="B114" s="3" t="s">
        <v>4</v>
      </c>
      <c r="C114" s="4" t="s">
        <v>5</v>
      </c>
      <c r="D114" s="5" t="s">
        <v>9</v>
      </c>
      <c r="E114">
        <v>159</v>
      </c>
      <c r="F114" s="1">
        <v>29</v>
      </c>
      <c r="G114" s="35">
        <f t="shared" si="19"/>
        <v>-13</v>
      </c>
      <c r="H114" s="35"/>
      <c r="I114" s="35"/>
      <c r="J114" s="35">
        <f t="shared" si="16"/>
        <v>169</v>
      </c>
      <c r="K114" s="35"/>
      <c r="L114" s="35">
        <f t="shared" si="17"/>
        <v>43</v>
      </c>
      <c r="M114" s="35"/>
      <c r="N114" s="35"/>
      <c r="O114" s="35">
        <f t="shared" si="18"/>
        <v>1849</v>
      </c>
      <c r="P114" s="35"/>
      <c r="Q114" s="35"/>
    </row>
    <row r="115" spans="1:17" x14ac:dyDescent="0.25">
      <c r="A115" s="1">
        <v>5</v>
      </c>
      <c r="B115" s="3" t="s">
        <v>4</v>
      </c>
      <c r="C115" s="4" t="s">
        <v>5</v>
      </c>
      <c r="D115" s="5" t="s">
        <v>6</v>
      </c>
      <c r="E115">
        <v>201</v>
      </c>
      <c r="F115" s="1">
        <v>31</v>
      </c>
      <c r="G115" s="35">
        <f t="shared" si="19"/>
        <v>-11</v>
      </c>
      <c r="H115" s="35"/>
      <c r="I115" s="35"/>
      <c r="J115" s="35">
        <f t="shared" si="16"/>
        <v>121</v>
      </c>
      <c r="K115" s="35"/>
      <c r="L115" s="35">
        <f t="shared" si="17"/>
        <v>85</v>
      </c>
      <c r="M115" s="35"/>
      <c r="N115" s="35"/>
      <c r="O115" s="35">
        <f t="shared" si="18"/>
        <v>7225</v>
      </c>
      <c r="P115" s="35"/>
      <c r="Q115" s="35"/>
    </row>
    <row r="116" spans="1:17" x14ac:dyDescent="0.25">
      <c r="A116" s="1">
        <v>5</v>
      </c>
      <c r="B116" s="3" t="s">
        <v>4</v>
      </c>
      <c r="C116" s="4" t="s">
        <v>5</v>
      </c>
      <c r="D116" s="5" t="s">
        <v>6</v>
      </c>
      <c r="E116">
        <v>186</v>
      </c>
      <c r="F116" s="1">
        <v>59</v>
      </c>
      <c r="G116" s="35">
        <f t="shared" si="19"/>
        <v>17</v>
      </c>
      <c r="H116" s="35"/>
      <c r="I116" s="35"/>
      <c r="J116" s="35">
        <f t="shared" si="16"/>
        <v>289</v>
      </c>
      <c r="K116" s="35"/>
      <c r="L116" s="35">
        <f t="shared" si="17"/>
        <v>70</v>
      </c>
      <c r="M116" s="35"/>
      <c r="N116" s="35"/>
      <c r="O116" s="35">
        <f t="shared" si="18"/>
        <v>4900</v>
      </c>
      <c r="P116" s="35"/>
      <c r="Q116" s="35"/>
    </row>
    <row r="117" spans="1:17" x14ac:dyDescent="0.25">
      <c r="A117" s="1">
        <v>5</v>
      </c>
      <c r="B117" s="3" t="s">
        <v>4</v>
      </c>
      <c r="C117" s="4" t="s">
        <v>5</v>
      </c>
      <c r="D117" s="5" t="s">
        <v>7</v>
      </c>
      <c r="E117">
        <v>132</v>
      </c>
      <c r="F117" s="1">
        <v>34</v>
      </c>
      <c r="G117" s="35">
        <f t="shared" si="19"/>
        <v>-8</v>
      </c>
      <c r="H117" s="35"/>
      <c r="I117" s="35"/>
      <c r="J117" s="35">
        <f t="shared" si="16"/>
        <v>64</v>
      </c>
      <c r="K117" s="35"/>
      <c r="L117" s="35">
        <f t="shared" si="17"/>
        <v>16</v>
      </c>
      <c r="M117" s="35"/>
      <c r="N117" s="35"/>
      <c r="O117" s="35">
        <f t="shared" si="18"/>
        <v>256</v>
      </c>
      <c r="P117" s="35"/>
      <c r="Q117" s="35"/>
    </row>
    <row r="118" spans="1:17" x14ac:dyDescent="0.25">
      <c r="A118" s="1">
        <v>6</v>
      </c>
      <c r="B118" s="3" t="s">
        <v>4</v>
      </c>
      <c r="C118" s="4" t="s">
        <v>5</v>
      </c>
      <c r="D118" s="5" t="s">
        <v>6</v>
      </c>
      <c r="E118">
        <v>186</v>
      </c>
      <c r="F118" s="1">
        <v>37</v>
      </c>
      <c r="G118" s="35">
        <f t="shared" si="19"/>
        <v>-5</v>
      </c>
      <c r="H118" s="35"/>
      <c r="I118" s="35"/>
      <c r="J118" s="35">
        <f t="shared" si="16"/>
        <v>25</v>
      </c>
      <c r="K118" s="35"/>
      <c r="L118" s="35">
        <f t="shared" si="17"/>
        <v>70</v>
      </c>
      <c r="M118" s="35"/>
      <c r="N118" s="35"/>
      <c r="O118" s="35">
        <f t="shared" si="18"/>
        <v>4900</v>
      </c>
      <c r="P118" s="35"/>
      <c r="Q118" s="35"/>
    </row>
    <row r="119" spans="1:17" x14ac:dyDescent="0.25">
      <c r="A119" s="1">
        <v>6</v>
      </c>
      <c r="B119" s="3" t="s">
        <v>4</v>
      </c>
      <c r="C119" s="4" t="s">
        <v>5</v>
      </c>
      <c r="D119" s="5" t="s">
        <v>6</v>
      </c>
      <c r="E119">
        <v>159</v>
      </c>
      <c r="F119" s="1">
        <v>60</v>
      </c>
      <c r="G119" s="35">
        <f t="shared" si="19"/>
        <v>18</v>
      </c>
      <c r="H119" s="35"/>
      <c r="I119" s="35"/>
      <c r="J119" s="35">
        <f t="shared" si="16"/>
        <v>324</v>
      </c>
      <c r="K119" s="35"/>
      <c r="L119" s="35">
        <f t="shared" si="17"/>
        <v>43</v>
      </c>
      <c r="M119" s="35"/>
      <c r="N119" s="35"/>
      <c r="O119" s="35">
        <f t="shared" si="18"/>
        <v>1849</v>
      </c>
      <c r="P119" s="35"/>
      <c r="Q119" s="35"/>
    </row>
    <row r="120" spans="1:17" x14ac:dyDescent="0.25">
      <c r="A120" s="1">
        <v>6</v>
      </c>
      <c r="B120" s="3" t="s">
        <v>4</v>
      </c>
      <c r="C120" s="4" t="s">
        <v>5</v>
      </c>
      <c r="D120" s="5" t="s">
        <v>6</v>
      </c>
      <c r="E120">
        <v>186</v>
      </c>
      <c r="F120" s="1">
        <v>37</v>
      </c>
      <c r="G120" s="35">
        <f t="shared" si="19"/>
        <v>-5</v>
      </c>
      <c r="H120" s="35"/>
      <c r="I120" s="35"/>
      <c r="J120" s="35">
        <f t="shared" si="16"/>
        <v>25</v>
      </c>
      <c r="K120" s="35"/>
      <c r="L120" s="35">
        <f t="shared" si="17"/>
        <v>70</v>
      </c>
      <c r="M120" s="35"/>
      <c r="N120" s="35"/>
      <c r="O120" s="35">
        <f t="shared" si="18"/>
        <v>4900</v>
      </c>
      <c r="P120" s="35"/>
      <c r="Q120" s="35"/>
    </row>
    <row r="121" spans="1:17" x14ac:dyDescent="0.25">
      <c r="A121" s="1">
        <v>6</v>
      </c>
      <c r="B121" s="3" t="s">
        <v>4</v>
      </c>
      <c r="C121" s="4" t="s">
        <v>5</v>
      </c>
      <c r="D121" s="5" t="s">
        <v>6</v>
      </c>
      <c r="E121">
        <v>159</v>
      </c>
      <c r="F121" s="1">
        <v>60</v>
      </c>
      <c r="G121" s="35">
        <f t="shared" si="19"/>
        <v>18</v>
      </c>
      <c r="H121" s="35"/>
      <c r="I121" s="35"/>
      <c r="J121" s="35">
        <f t="shared" si="16"/>
        <v>324</v>
      </c>
      <c r="K121" s="35"/>
      <c r="L121" s="35">
        <f t="shared" si="17"/>
        <v>43</v>
      </c>
      <c r="M121" s="35"/>
      <c r="N121" s="35"/>
      <c r="O121" s="35">
        <f t="shared" si="18"/>
        <v>1849</v>
      </c>
      <c r="P121" s="35"/>
      <c r="Q121" s="35"/>
    </row>
    <row r="122" spans="1:17" x14ac:dyDescent="0.25">
      <c r="A122" s="1">
        <v>7</v>
      </c>
      <c r="B122" s="3" t="s">
        <v>4</v>
      </c>
      <c r="C122" s="4" t="s">
        <v>5</v>
      </c>
      <c r="D122" s="5" t="s">
        <v>7</v>
      </c>
      <c r="E122">
        <v>201</v>
      </c>
      <c r="F122" s="1">
        <v>57</v>
      </c>
      <c r="G122" s="35">
        <f t="shared" ref="G122:G141" si="20">F122-42</f>
        <v>15</v>
      </c>
      <c r="H122" s="35"/>
      <c r="I122" s="35"/>
      <c r="J122" s="35">
        <f t="shared" si="16"/>
        <v>225</v>
      </c>
      <c r="K122" s="35"/>
      <c r="L122" s="35">
        <f t="shared" si="17"/>
        <v>85</v>
      </c>
      <c r="M122" s="35"/>
      <c r="N122" s="35"/>
      <c r="O122" s="35">
        <f t="shared" si="18"/>
        <v>7225</v>
      </c>
      <c r="P122" s="35"/>
      <c r="Q122" s="35"/>
    </row>
    <row r="123" spans="1:17" x14ac:dyDescent="0.25">
      <c r="A123" s="1">
        <v>7</v>
      </c>
      <c r="B123" s="3" t="s">
        <v>4</v>
      </c>
      <c r="C123" s="4" t="s">
        <v>5</v>
      </c>
      <c r="D123" s="5" t="s">
        <v>7</v>
      </c>
      <c r="E123">
        <v>201</v>
      </c>
      <c r="F123" s="1">
        <v>57</v>
      </c>
      <c r="G123" s="35">
        <f t="shared" si="20"/>
        <v>15</v>
      </c>
      <c r="H123" s="35"/>
      <c r="I123" s="35"/>
      <c r="J123" s="35">
        <f t="shared" si="16"/>
        <v>225</v>
      </c>
      <c r="K123" s="35"/>
      <c r="L123" s="35">
        <f t="shared" si="17"/>
        <v>85</v>
      </c>
      <c r="M123" s="35"/>
      <c r="N123" s="35"/>
      <c r="O123" s="35">
        <f t="shared" si="18"/>
        <v>7225</v>
      </c>
      <c r="P123" s="35"/>
      <c r="Q123" s="35"/>
    </row>
    <row r="124" spans="1:17" x14ac:dyDescent="0.25">
      <c r="A124" s="1">
        <v>9</v>
      </c>
      <c r="B124" s="3" t="s">
        <v>4</v>
      </c>
      <c r="C124" s="4" t="s">
        <v>5</v>
      </c>
      <c r="D124" s="5" t="s">
        <v>9</v>
      </c>
      <c r="E124">
        <v>180</v>
      </c>
      <c r="F124" s="1">
        <v>64</v>
      </c>
      <c r="G124" s="35">
        <f t="shared" si="20"/>
        <v>22</v>
      </c>
      <c r="H124" s="35"/>
      <c r="I124" s="35"/>
      <c r="J124" s="35">
        <f t="shared" si="16"/>
        <v>484</v>
      </c>
      <c r="K124" s="35"/>
      <c r="L124" s="35">
        <f t="shared" si="17"/>
        <v>64</v>
      </c>
      <c r="M124" s="35"/>
      <c r="N124" s="35"/>
      <c r="O124" s="35">
        <f t="shared" si="18"/>
        <v>4096</v>
      </c>
      <c r="P124" s="35"/>
      <c r="Q124" s="35"/>
    </row>
    <row r="125" spans="1:17" x14ac:dyDescent="0.25">
      <c r="A125" s="1">
        <v>9</v>
      </c>
      <c r="B125" s="3" t="s">
        <v>4</v>
      </c>
      <c r="C125" s="4" t="s">
        <v>5</v>
      </c>
      <c r="D125" s="5" t="s">
        <v>9</v>
      </c>
      <c r="E125">
        <v>180</v>
      </c>
      <c r="F125" s="1">
        <v>64</v>
      </c>
      <c r="G125" s="35">
        <f t="shared" si="20"/>
        <v>22</v>
      </c>
      <c r="H125" s="35"/>
      <c r="I125" s="35"/>
      <c r="J125" s="35">
        <f t="shared" si="16"/>
        <v>484</v>
      </c>
      <c r="K125" s="35"/>
      <c r="L125" s="35">
        <f t="shared" si="17"/>
        <v>64</v>
      </c>
      <c r="M125" s="35"/>
      <c r="N125" s="35"/>
      <c r="O125" s="35">
        <f t="shared" si="18"/>
        <v>4096</v>
      </c>
      <c r="P125" s="35"/>
      <c r="Q125" s="35"/>
    </row>
    <row r="126" spans="1:17" x14ac:dyDescent="0.25">
      <c r="A126" s="1">
        <v>10</v>
      </c>
      <c r="B126" s="3" t="s">
        <v>4</v>
      </c>
      <c r="C126" s="4" t="s">
        <v>5</v>
      </c>
      <c r="D126" s="5" t="s">
        <v>6</v>
      </c>
      <c r="E126">
        <v>240</v>
      </c>
      <c r="F126" s="1">
        <v>35</v>
      </c>
      <c r="G126" s="35">
        <f t="shared" si="20"/>
        <v>-7</v>
      </c>
      <c r="H126" s="35"/>
      <c r="I126" s="35"/>
      <c r="J126" s="35">
        <f t="shared" si="16"/>
        <v>49</v>
      </c>
      <c r="K126" s="35"/>
      <c r="L126" s="35">
        <f t="shared" si="17"/>
        <v>124</v>
      </c>
      <c r="M126" s="35"/>
      <c r="N126" s="35"/>
      <c r="O126" s="35">
        <f t="shared" si="18"/>
        <v>15376</v>
      </c>
      <c r="P126" s="35"/>
      <c r="Q126" s="35"/>
    </row>
    <row r="127" spans="1:17" x14ac:dyDescent="0.25">
      <c r="A127" s="1">
        <v>10</v>
      </c>
      <c r="B127" s="3" t="s">
        <v>4</v>
      </c>
      <c r="C127" s="4" t="s">
        <v>5</v>
      </c>
      <c r="D127" s="5" t="s">
        <v>6</v>
      </c>
      <c r="E127">
        <v>240</v>
      </c>
      <c r="F127" s="1">
        <v>35</v>
      </c>
      <c r="G127" s="35">
        <f t="shared" si="20"/>
        <v>-7</v>
      </c>
      <c r="H127" s="35"/>
      <c r="I127" s="35"/>
      <c r="J127" s="35">
        <f t="shared" si="16"/>
        <v>49</v>
      </c>
      <c r="K127" s="35"/>
      <c r="L127" s="35">
        <f t="shared" si="17"/>
        <v>124</v>
      </c>
      <c r="M127" s="35"/>
      <c r="N127" s="35"/>
      <c r="O127" s="35">
        <f t="shared" si="18"/>
        <v>15376</v>
      </c>
      <c r="P127" s="35"/>
      <c r="Q127" s="35"/>
    </row>
    <row r="128" spans="1:17" x14ac:dyDescent="0.25">
      <c r="A128" s="1">
        <v>13</v>
      </c>
      <c r="B128" s="3" t="s">
        <v>4</v>
      </c>
      <c r="C128" s="4" t="s">
        <v>5</v>
      </c>
      <c r="D128" s="5" t="s">
        <v>6</v>
      </c>
      <c r="E128">
        <v>321</v>
      </c>
      <c r="F128" s="1">
        <v>35</v>
      </c>
      <c r="G128" s="35">
        <f t="shared" si="20"/>
        <v>-7</v>
      </c>
      <c r="H128" s="35"/>
      <c r="I128" s="35"/>
      <c r="J128" s="35">
        <f t="shared" si="16"/>
        <v>49</v>
      </c>
      <c r="K128" s="35"/>
      <c r="L128" s="35">
        <f t="shared" si="17"/>
        <v>205</v>
      </c>
      <c r="M128" s="35"/>
      <c r="N128" s="35"/>
      <c r="O128" s="35">
        <f t="shared" si="18"/>
        <v>42025</v>
      </c>
      <c r="P128" s="35"/>
      <c r="Q128" s="35"/>
    </row>
    <row r="129" spans="1:17" x14ac:dyDescent="0.25">
      <c r="A129" s="1">
        <v>13</v>
      </c>
      <c r="B129" s="3" t="s">
        <v>4</v>
      </c>
      <c r="C129" s="4" t="s">
        <v>5</v>
      </c>
      <c r="D129" s="5" t="s">
        <v>6</v>
      </c>
      <c r="E129">
        <v>321</v>
      </c>
      <c r="F129" s="1">
        <v>35</v>
      </c>
      <c r="G129" s="35">
        <f t="shared" si="20"/>
        <v>-7</v>
      </c>
      <c r="H129" s="35"/>
      <c r="I129" s="35"/>
      <c r="J129" s="35">
        <f t="shared" si="16"/>
        <v>49</v>
      </c>
      <c r="K129" s="35"/>
      <c r="L129" s="35">
        <f t="shared" si="17"/>
        <v>205</v>
      </c>
      <c r="M129" s="35"/>
      <c r="N129" s="35"/>
      <c r="O129" s="35">
        <f t="shared" si="18"/>
        <v>42025</v>
      </c>
      <c r="P129" s="35"/>
      <c r="Q129" s="35"/>
    </row>
    <row r="130" spans="1:17" x14ac:dyDescent="0.25">
      <c r="A130" s="1">
        <v>1</v>
      </c>
      <c r="B130" s="3" t="s">
        <v>4</v>
      </c>
      <c r="C130" s="4" t="s">
        <v>8</v>
      </c>
      <c r="D130" s="5" t="s">
        <v>9</v>
      </c>
      <c r="E130">
        <v>54</v>
      </c>
      <c r="F130" s="1">
        <v>40</v>
      </c>
      <c r="G130" s="35">
        <f t="shared" si="20"/>
        <v>-2</v>
      </c>
      <c r="H130" s="35"/>
      <c r="I130" s="35"/>
      <c r="J130" s="35">
        <f t="shared" ref="J130:J161" si="21">G130*G130</f>
        <v>4</v>
      </c>
      <c r="K130" s="35"/>
      <c r="L130" s="35">
        <f t="shared" ref="L130:L161" si="22">E130-116</f>
        <v>-62</v>
      </c>
      <c r="M130" s="35"/>
      <c r="N130" s="35"/>
      <c r="O130" s="35">
        <f t="shared" ref="O130:O161" si="23">L130*L130</f>
        <v>3844</v>
      </c>
      <c r="P130" s="35"/>
      <c r="Q130" s="35"/>
    </row>
    <row r="131" spans="1:17" x14ac:dyDescent="0.25">
      <c r="A131" s="1">
        <v>1</v>
      </c>
      <c r="B131" s="3" t="s">
        <v>4</v>
      </c>
      <c r="C131" s="4" t="s">
        <v>8</v>
      </c>
      <c r="D131" s="5" t="s">
        <v>6</v>
      </c>
      <c r="E131">
        <v>57</v>
      </c>
      <c r="F131" s="1">
        <v>40</v>
      </c>
      <c r="G131" s="35">
        <f t="shared" si="20"/>
        <v>-2</v>
      </c>
      <c r="H131" s="35"/>
      <c r="I131" s="35"/>
      <c r="J131" s="35">
        <f t="shared" si="21"/>
        <v>4</v>
      </c>
      <c r="K131" s="35"/>
      <c r="L131" s="35">
        <f t="shared" si="22"/>
        <v>-59</v>
      </c>
      <c r="M131" s="35"/>
      <c r="N131" s="35"/>
      <c r="O131" s="35">
        <f t="shared" si="23"/>
        <v>3481</v>
      </c>
      <c r="P131" s="35"/>
      <c r="Q131" s="35"/>
    </row>
    <row r="132" spans="1:17" x14ac:dyDescent="0.25">
      <c r="A132" s="1">
        <v>1</v>
      </c>
      <c r="B132" s="3" t="s">
        <v>4</v>
      </c>
      <c r="C132" s="4" t="s">
        <v>8</v>
      </c>
      <c r="D132" s="5" t="s">
        <v>6</v>
      </c>
      <c r="E132">
        <v>108</v>
      </c>
      <c r="F132" s="1">
        <v>24</v>
      </c>
      <c r="G132" s="35">
        <f t="shared" si="20"/>
        <v>-18</v>
      </c>
      <c r="H132" s="35"/>
      <c r="I132" s="35"/>
      <c r="J132" s="35">
        <f t="shared" si="21"/>
        <v>324</v>
      </c>
      <c r="K132" s="35"/>
      <c r="L132" s="35">
        <f t="shared" si="22"/>
        <v>-8</v>
      </c>
      <c r="M132" s="35"/>
      <c r="N132" s="35"/>
      <c r="O132" s="35">
        <f t="shared" si="23"/>
        <v>64</v>
      </c>
      <c r="P132" s="35"/>
      <c r="Q132" s="35"/>
    </row>
    <row r="133" spans="1:17" x14ac:dyDescent="0.25">
      <c r="A133" s="1">
        <v>1</v>
      </c>
      <c r="B133" s="3" t="s">
        <v>4</v>
      </c>
      <c r="C133" s="4" t="s">
        <v>8</v>
      </c>
      <c r="D133" s="5" t="s">
        <v>9</v>
      </c>
      <c r="E133">
        <v>54</v>
      </c>
      <c r="F133" s="1">
        <v>40</v>
      </c>
      <c r="G133" s="35">
        <f t="shared" si="20"/>
        <v>-2</v>
      </c>
      <c r="H133" s="35"/>
      <c r="I133" s="35"/>
      <c r="J133" s="35">
        <f t="shared" si="21"/>
        <v>4</v>
      </c>
      <c r="K133" s="35"/>
      <c r="L133" s="35">
        <f t="shared" si="22"/>
        <v>-62</v>
      </c>
      <c r="M133" s="35"/>
      <c r="N133" s="35"/>
      <c r="O133" s="35">
        <f t="shared" si="23"/>
        <v>3844</v>
      </c>
      <c r="P133" s="35"/>
      <c r="Q133" s="35"/>
    </row>
    <row r="134" spans="1:17" x14ac:dyDescent="0.25">
      <c r="A134" s="1">
        <v>1</v>
      </c>
      <c r="B134" s="3" t="s">
        <v>4</v>
      </c>
      <c r="C134" s="4" t="s">
        <v>8</v>
      </c>
      <c r="D134" s="5" t="s">
        <v>9</v>
      </c>
      <c r="E134">
        <v>54</v>
      </c>
      <c r="F134" s="1">
        <v>25</v>
      </c>
      <c r="G134" s="35">
        <f t="shared" si="20"/>
        <v>-17</v>
      </c>
      <c r="H134" s="35"/>
      <c r="I134" s="35"/>
      <c r="J134" s="35">
        <f t="shared" si="21"/>
        <v>289</v>
      </c>
      <c r="K134" s="35"/>
      <c r="L134" s="35">
        <f t="shared" si="22"/>
        <v>-62</v>
      </c>
      <c r="M134" s="35"/>
      <c r="N134" s="35"/>
      <c r="O134" s="35">
        <f t="shared" si="23"/>
        <v>3844</v>
      </c>
      <c r="P134" s="35"/>
      <c r="Q134" s="35"/>
    </row>
    <row r="135" spans="1:17" x14ac:dyDescent="0.25">
      <c r="A135" s="1">
        <v>1</v>
      </c>
      <c r="B135" s="3" t="s">
        <v>4</v>
      </c>
      <c r="C135" s="4" t="s">
        <v>8</v>
      </c>
      <c r="D135" s="5" t="s">
        <v>6</v>
      </c>
      <c r="E135">
        <v>108</v>
      </c>
      <c r="F135" s="1">
        <v>24</v>
      </c>
      <c r="G135" s="35">
        <f t="shared" si="20"/>
        <v>-18</v>
      </c>
      <c r="H135" s="35"/>
      <c r="I135" s="35"/>
      <c r="J135" s="35">
        <f t="shared" si="21"/>
        <v>324</v>
      </c>
      <c r="K135" s="35"/>
      <c r="L135" s="35">
        <f t="shared" si="22"/>
        <v>-8</v>
      </c>
      <c r="M135" s="35"/>
      <c r="N135" s="35"/>
      <c r="O135" s="35">
        <f t="shared" si="23"/>
        <v>64</v>
      </c>
      <c r="P135" s="35"/>
      <c r="Q135" s="35"/>
    </row>
    <row r="136" spans="1:17" x14ac:dyDescent="0.25">
      <c r="A136" s="1">
        <v>1</v>
      </c>
      <c r="B136" s="3" t="s">
        <v>4</v>
      </c>
      <c r="C136" s="4" t="s">
        <v>8</v>
      </c>
      <c r="D136" s="5" t="s">
        <v>9</v>
      </c>
      <c r="E136">
        <v>54</v>
      </c>
      <c r="F136" s="1">
        <v>25</v>
      </c>
      <c r="G136" s="35">
        <f t="shared" si="20"/>
        <v>-17</v>
      </c>
      <c r="H136" s="35"/>
      <c r="I136" s="35"/>
      <c r="J136" s="35">
        <f t="shared" si="21"/>
        <v>289</v>
      </c>
      <c r="K136" s="35"/>
      <c r="L136" s="35">
        <f t="shared" si="22"/>
        <v>-62</v>
      </c>
      <c r="M136" s="35"/>
      <c r="N136" s="35"/>
      <c r="O136" s="35">
        <f t="shared" si="23"/>
        <v>3844</v>
      </c>
      <c r="P136" s="35"/>
      <c r="Q136" s="35"/>
    </row>
    <row r="137" spans="1:17" x14ac:dyDescent="0.25">
      <c r="A137" s="1">
        <v>1</v>
      </c>
      <c r="B137" s="3" t="s">
        <v>10</v>
      </c>
      <c r="C137" s="4" t="s">
        <v>8</v>
      </c>
      <c r="D137" s="5" t="s">
        <v>7</v>
      </c>
      <c r="E137">
        <v>81</v>
      </c>
      <c r="F137" s="1">
        <v>47</v>
      </c>
      <c r="G137" s="35">
        <f t="shared" si="20"/>
        <v>5</v>
      </c>
      <c r="H137" s="35"/>
      <c r="I137" s="35"/>
      <c r="J137" s="35">
        <f t="shared" si="21"/>
        <v>25</v>
      </c>
      <c r="K137" s="35"/>
      <c r="L137" s="35">
        <f t="shared" si="22"/>
        <v>-35</v>
      </c>
      <c r="M137" s="35"/>
      <c r="N137" s="35"/>
      <c r="O137" s="35">
        <f t="shared" si="23"/>
        <v>1225</v>
      </c>
      <c r="P137" s="35"/>
      <c r="Q137" s="35"/>
    </row>
    <row r="138" spans="1:17" x14ac:dyDescent="0.25">
      <c r="A138" s="1">
        <v>1</v>
      </c>
      <c r="B138" s="3" t="s">
        <v>10</v>
      </c>
      <c r="C138" s="4" t="s">
        <v>8</v>
      </c>
      <c r="D138" s="5" t="s">
        <v>7</v>
      </c>
      <c r="E138">
        <v>81</v>
      </c>
      <c r="F138" s="1">
        <v>47</v>
      </c>
      <c r="G138" s="35">
        <f t="shared" si="20"/>
        <v>5</v>
      </c>
      <c r="H138" s="35"/>
      <c r="I138" s="35"/>
      <c r="J138" s="35">
        <f t="shared" si="21"/>
        <v>25</v>
      </c>
      <c r="K138" s="35"/>
      <c r="L138" s="35">
        <f t="shared" si="22"/>
        <v>-35</v>
      </c>
      <c r="M138" s="35"/>
      <c r="N138" s="35"/>
      <c r="O138" s="35">
        <f t="shared" si="23"/>
        <v>1225</v>
      </c>
      <c r="P138" s="35"/>
      <c r="Q138" s="35"/>
    </row>
    <row r="139" spans="1:17" x14ac:dyDescent="0.25">
      <c r="A139" s="1">
        <v>1</v>
      </c>
      <c r="B139" s="3" t="s">
        <v>4</v>
      </c>
      <c r="C139" s="4" t="s">
        <v>8</v>
      </c>
      <c r="D139" s="5" t="s">
        <v>7</v>
      </c>
      <c r="E139">
        <v>132</v>
      </c>
      <c r="F139" s="1">
        <v>42</v>
      </c>
      <c r="G139" s="35">
        <f t="shared" si="20"/>
        <v>0</v>
      </c>
      <c r="H139" s="35"/>
      <c r="I139" s="35"/>
      <c r="J139" s="35">
        <f t="shared" si="21"/>
        <v>0</v>
      </c>
      <c r="K139" s="35"/>
      <c r="L139" s="35">
        <f t="shared" si="22"/>
        <v>16</v>
      </c>
      <c r="M139" s="35"/>
      <c r="N139" s="35"/>
      <c r="O139" s="35">
        <f t="shared" si="23"/>
        <v>256</v>
      </c>
      <c r="P139" s="35"/>
      <c r="Q139" s="35"/>
    </row>
    <row r="140" spans="1:17" x14ac:dyDescent="0.25">
      <c r="A140" s="1">
        <v>1</v>
      </c>
      <c r="B140" s="3" t="s">
        <v>4</v>
      </c>
      <c r="C140" s="4" t="s">
        <v>8</v>
      </c>
      <c r="D140" s="5" t="s">
        <v>7</v>
      </c>
      <c r="E140">
        <v>57</v>
      </c>
      <c r="F140" s="1">
        <v>42</v>
      </c>
      <c r="G140" s="35">
        <f t="shared" si="20"/>
        <v>0</v>
      </c>
      <c r="H140" s="35"/>
      <c r="I140" s="35"/>
      <c r="J140" s="35">
        <f t="shared" si="21"/>
        <v>0</v>
      </c>
      <c r="K140" s="35"/>
      <c r="L140" s="35">
        <f t="shared" si="22"/>
        <v>-59</v>
      </c>
      <c r="M140" s="35"/>
      <c r="N140" s="35"/>
      <c r="O140" s="35">
        <f t="shared" si="23"/>
        <v>3481</v>
      </c>
      <c r="P140" s="35"/>
      <c r="Q140" s="35"/>
    </row>
    <row r="141" spans="1:17" x14ac:dyDescent="0.25">
      <c r="A141" s="1">
        <v>1</v>
      </c>
      <c r="B141" s="3" t="s">
        <v>4</v>
      </c>
      <c r="C141" s="4" t="s">
        <v>8</v>
      </c>
      <c r="D141" s="5" t="s">
        <v>6</v>
      </c>
      <c r="E141">
        <v>57</v>
      </c>
      <c r="F141" s="1">
        <v>40</v>
      </c>
      <c r="G141" s="35">
        <f t="shared" si="20"/>
        <v>-2</v>
      </c>
      <c r="H141" s="35"/>
      <c r="I141" s="35"/>
      <c r="J141" s="35">
        <f t="shared" si="21"/>
        <v>4</v>
      </c>
      <c r="K141" s="35"/>
      <c r="L141" s="35">
        <f t="shared" si="22"/>
        <v>-59</v>
      </c>
      <c r="M141" s="35"/>
      <c r="N141" s="35"/>
      <c r="O141" s="35">
        <f t="shared" si="23"/>
        <v>3481</v>
      </c>
      <c r="P141" s="35"/>
      <c r="Q141" s="35"/>
    </row>
    <row r="142" spans="1:17" x14ac:dyDescent="0.25">
      <c r="A142" s="1">
        <v>1</v>
      </c>
      <c r="B142" s="3" t="s">
        <v>4</v>
      </c>
      <c r="C142" s="4" t="s">
        <v>8</v>
      </c>
      <c r="D142" s="5" t="s">
        <v>7</v>
      </c>
      <c r="E142">
        <v>132</v>
      </c>
      <c r="F142" s="1">
        <v>42</v>
      </c>
      <c r="G142" s="35">
        <f t="shared" ref="G142:G161" si="24">F142-42</f>
        <v>0</v>
      </c>
      <c r="H142" s="35"/>
      <c r="I142" s="35"/>
      <c r="J142" s="35">
        <f t="shared" si="21"/>
        <v>0</v>
      </c>
      <c r="K142" s="35"/>
      <c r="L142" s="35">
        <f t="shared" si="22"/>
        <v>16</v>
      </c>
      <c r="M142" s="35"/>
      <c r="N142" s="35"/>
      <c r="O142" s="35">
        <f t="shared" si="23"/>
        <v>256</v>
      </c>
      <c r="P142" s="35"/>
      <c r="Q142" s="35"/>
    </row>
    <row r="143" spans="1:17" x14ac:dyDescent="0.25">
      <c r="A143" s="1">
        <v>1</v>
      </c>
      <c r="B143" s="3" t="s">
        <v>4</v>
      </c>
      <c r="C143" s="4" t="s">
        <v>8</v>
      </c>
      <c r="D143" s="5" t="s">
        <v>7</v>
      </c>
      <c r="E143">
        <v>57</v>
      </c>
      <c r="F143" s="1">
        <v>42</v>
      </c>
      <c r="G143" s="35">
        <f t="shared" si="24"/>
        <v>0</v>
      </c>
      <c r="H143" s="35"/>
      <c r="I143" s="35"/>
      <c r="J143" s="35">
        <f t="shared" si="21"/>
        <v>0</v>
      </c>
      <c r="K143" s="35"/>
      <c r="L143" s="35">
        <f t="shared" si="22"/>
        <v>-59</v>
      </c>
      <c r="M143" s="35"/>
      <c r="N143" s="35"/>
      <c r="O143" s="35">
        <f t="shared" si="23"/>
        <v>3481</v>
      </c>
      <c r="P143" s="35"/>
      <c r="Q143" s="35"/>
    </row>
    <row r="144" spans="1:17" x14ac:dyDescent="0.25">
      <c r="A144" s="1">
        <v>2</v>
      </c>
      <c r="B144" s="3" t="s">
        <v>10</v>
      </c>
      <c r="C144" s="4" t="s">
        <v>8</v>
      </c>
      <c r="D144" s="5" t="s">
        <v>7</v>
      </c>
      <c r="E144">
        <v>108</v>
      </c>
      <c r="F144" s="1">
        <v>53</v>
      </c>
      <c r="G144" s="35">
        <f t="shared" si="24"/>
        <v>11</v>
      </c>
      <c r="H144" s="35"/>
      <c r="I144" s="35"/>
      <c r="J144" s="35">
        <f t="shared" si="21"/>
        <v>121</v>
      </c>
      <c r="K144" s="35"/>
      <c r="L144" s="35">
        <f t="shared" si="22"/>
        <v>-8</v>
      </c>
      <c r="M144" s="35"/>
      <c r="N144" s="35"/>
      <c r="O144" s="35">
        <f t="shared" si="23"/>
        <v>64</v>
      </c>
      <c r="P144" s="35"/>
      <c r="Q144" s="35"/>
    </row>
    <row r="145" spans="1:17" x14ac:dyDescent="0.25">
      <c r="A145" s="1">
        <v>2</v>
      </c>
      <c r="B145" s="3" t="s">
        <v>10</v>
      </c>
      <c r="C145" s="4" t="s">
        <v>8</v>
      </c>
      <c r="D145" s="5" t="s">
        <v>7</v>
      </c>
      <c r="E145">
        <v>93</v>
      </c>
      <c r="F145" s="1">
        <v>18</v>
      </c>
      <c r="G145" s="35">
        <f t="shared" si="24"/>
        <v>-24</v>
      </c>
      <c r="H145" s="35"/>
      <c r="I145" s="35"/>
      <c r="J145" s="35">
        <f t="shared" si="21"/>
        <v>576</v>
      </c>
      <c r="K145" s="35"/>
      <c r="L145" s="35">
        <f t="shared" si="22"/>
        <v>-23</v>
      </c>
      <c r="M145" s="35"/>
      <c r="N145" s="35"/>
      <c r="O145" s="35">
        <f t="shared" si="23"/>
        <v>529</v>
      </c>
      <c r="P145" s="35"/>
      <c r="Q145" s="35"/>
    </row>
    <row r="146" spans="1:17" x14ac:dyDescent="0.25">
      <c r="A146" s="1">
        <v>2</v>
      </c>
      <c r="B146" s="3" t="s">
        <v>10</v>
      </c>
      <c r="C146" s="4" t="s">
        <v>8</v>
      </c>
      <c r="D146" s="5" t="s">
        <v>7</v>
      </c>
      <c r="E146">
        <v>93</v>
      </c>
      <c r="F146" s="1">
        <v>18</v>
      </c>
      <c r="G146" s="35">
        <f t="shared" si="24"/>
        <v>-24</v>
      </c>
      <c r="H146" s="35"/>
      <c r="I146" s="35"/>
      <c r="J146" s="35">
        <f t="shared" si="21"/>
        <v>576</v>
      </c>
      <c r="K146" s="35"/>
      <c r="L146" s="35">
        <f t="shared" si="22"/>
        <v>-23</v>
      </c>
      <c r="M146" s="35"/>
      <c r="N146" s="35"/>
      <c r="O146" s="35">
        <f t="shared" si="23"/>
        <v>529</v>
      </c>
      <c r="P146" s="35"/>
      <c r="Q146" s="35"/>
    </row>
    <row r="147" spans="1:17" x14ac:dyDescent="0.25">
      <c r="A147" s="1">
        <v>2</v>
      </c>
      <c r="B147" s="3" t="s">
        <v>4</v>
      </c>
      <c r="C147" s="4" t="s">
        <v>8</v>
      </c>
      <c r="D147" s="5" t="s">
        <v>9</v>
      </c>
      <c r="E147">
        <v>81</v>
      </c>
      <c r="F147" s="1">
        <v>47</v>
      </c>
      <c r="G147" s="35">
        <f t="shared" si="24"/>
        <v>5</v>
      </c>
      <c r="H147" s="35"/>
      <c r="I147" s="35"/>
      <c r="J147" s="35">
        <f t="shared" si="21"/>
        <v>25</v>
      </c>
      <c r="K147" s="35"/>
      <c r="L147" s="35">
        <f t="shared" si="22"/>
        <v>-35</v>
      </c>
      <c r="M147" s="35"/>
      <c r="N147" s="35"/>
      <c r="O147" s="35">
        <f t="shared" si="23"/>
        <v>1225</v>
      </c>
      <c r="P147" s="35"/>
      <c r="Q147" s="35"/>
    </row>
    <row r="148" spans="1:17" x14ac:dyDescent="0.25">
      <c r="A148" s="1">
        <v>2</v>
      </c>
      <c r="B148" s="3" t="s">
        <v>4</v>
      </c>
      <c r="C148" s="4" t="s">
        <v>8</v>
      </c>
      <c r="D148" s="5" t="s">
        <v>9</v>
      </c>
      <c r="E148">
        <v>81</v>
      </c>
      <c r="F148" s="1">
        <v>47</v>
      </c>
      <c r="G148" s="35">
        <f t="shared" si="24"/>
        <v>5</v>
      </c>
      <c r="H148" s="35"/>
      <c r="I148" s="35"/>
      <c r="J148" s="35">
        <f t="shared" si="21"/>
        <v>25</v>
      </c>
      <c r="K148" s="35"/>
      <c r="L148" s="35">
        <f t="shared" si="22"/>
        <v>-35</v>
      </c>
      <c r="M148" s="35"/>
      <c r="N148" s="35"/>
      <c r="O148" s="35">
        <f t="shared" si="23"/>
        <v>1225</v>
      </c>
      <c r="P148" s="35"/>
      <c r="Q148" s="35"/>
    </row>
    <row r="149" spans="1:17" x14ac:dyDescent="0.25">
      <c r="A149" s="1">
        <v>2</v>
      </c>
      <c r="B149" s="3" t="s">
        <v>10</v>
      </c>
      <c r="C149" s="4" t="s">
        <v>8</v>
      </c>
      <c r="D149" s="5" t="s">
        <v>6</v>
      </c>
      <c r="E149">
        <v>66</v>
      </c>
      <c r="F149" s="1">
        <v>30</v>
      </c>
      <c r="G149" s="35">
        <f t="shared" si="24"/>
        <v>-12</v>
      </c>
      <c r="H149" s="35"/>
      <c r="I149" s="35"/>
      <c r="J149" s="35">
        <f t="shared" si="21"/>
        <v>144</v>
      </c>
      <c r="K149" s="35"/>
      <c r="L149" s="35">
        <f t="shared" si="22"/>
        <v>-50</v>
      </c>
      <c r="M149" s="35"/>
      <c r="N149" s="35"/>
      <c r="O149" s="35">
        <f t="shared" si="23"/>
        <v>2500</v>
      </c>
      <c r="P149" s="35"/>
      <c r="Q149" s="35"/>
    </row>
    <row r="150" spans="1:17" x14ac:dyDescent="0.25">
      <c r="A150" s="1">
        <v>2</v>
      </c>
      <c r="B150" s="3" t="s">
        <v>4</v>
      </c>
      <c r="C150" s="4" t="s">
        <v>8</v>
      </c>
      <c r="D150" s="5" t="s">
        <v>6</v>
      </c>
      <c r="E150">
        <v>81</v>
      </c>
      <c r="F150" s="1">
        <v>48</v>
      </c>
      <c r="G150" s="35">
        <f t="shared" si="24"/>
        <v>6</v>
      </c>
      <c r="H150" s="35"/>
      <c r="I150" s="35"/>
      <c r="J150" s="35">
        <f t="shared" si="21"/>
        <v>36</v>
      </c>
      <c r="K150" s="35"/>
      <c r="L150" s="35">
        <f t="shared" si="22"/>
        <v>-35</v>
      </c>
      <c r="M150" s="35"/>
      <c r="N150" s="35"/>
      <c r="O150" s="35">
        <f t="shared" si="23"/>
        <v>1225</v>
      </c>
      <c r="P150" s="35"/>
      <c r="Q150" s="35"/>
    </row>
    <row r="151" spans="1:17" x14ac:dyDescent="0.25">
      <c r="A151" s="1">
        <v>2</v>
      </c>
      <c r="B151" s="3" t="s">
        <v>4</v>
      </c>
      <c r="C151" s="4" t="s">
        <v>8</v>
      </c>
      <c r="D151" s="5" t="s">
        <v>6</v>
      </c>
      <c r="E151">
        <v>81</v>
      </c>
      <c r="F151" s="1">
        <v>48</v>
      </c>
      <c r="G151" s="35">
        <f t="shared" si="24"/>
        <v>6</v>
      </c>
      <c r="H151" s="35"/>
      <c r="I151" s="35"/>
      <c r="J151" s="35">
        <f t="shared" si="21"/>
        <v>36</v>
      </c>
      <c r="K151" s="35"/>
      <c r="L151" s="35">
        <f t="shared" si="22"/>
        <v>-35</v>
      </c>
      <c r="M151" s="35"/>
      <c r="N151" s="35"/>
      <c r="O151" s="35">
        <f t="shared" si="23"/>
        <v>1225</v>
      </c>
      <c r="P151" s="35"/>
      <c r="Q151" s="35"/>
    </row>
    <row r="152" spans="1:17" x14ac:dyDescent="0.25">
      <c r="A152" s="1">
        <v>2</v>
      </c>
      <c r="B152" s="3" t="s">
        <v>10</v>
      </c>
      <c r="C152" s="4" t="s">
        <v>8</v>
      </c>
      <c r="D152" s="5" t="s">
        <v>6</v>
      </c>
      <c r="E152">
        <v>66</v>
      </c>
      <c r="F152" s="1">
        <v>30</v>
      </c>
      <c r="G152" s="35">
        <f t="shared" si="24"/>
        <v>-12</v>
      </c>
      <c r="H152" s="35"/>
      <c r="I152" s="35"/>
      <c r="J152" s="35">
        <f t="shared" si="21"/>
        <v>144</v>
      </c>
      <c r="K152" s="35"/>
      <c r="L152" s="35">
        <f t="shared" si="22"/>
        <v>-50</v>
      </c>
      <c r="M152" s="35"/>
      <c r="N152" s="35"/>
      <c r="O152" s="35">
        <f t="shared" si="23"/>
        <v>2500</v>
      </c>
      <c r="P152" s="35"/>
      <c r="Q152" s="35"/>
    </row>
    <row r="153" spans="1:17" x14ac:dyDescent="0.25">
      <c r="A153" s="1">
        <v>2</v>
      </c>
      <c r="B153" s="3" t="s">
        <v>4</v>
      </c>
      <c r="C153" s="4" t="s">
        <v>8</v>
      </c>
      <c r="D153" s="5" t="s">
        <v>9</v>
      </c>
      <c r="E153">
        <v>66</v>
      </c>
      <c r="F153" s="1">
        <v>25</v>
      </c>
      <c r="G153" s="35">
        <f t="shared" si="24"/>
        <v>-17</v>
      </c>
      <c r="H153" s="35"/>
      <c r="I153" s="35"/>
      <c r="J153" s="35">
        <f t="shared" si="21"/>
        <v>289</v>
      </c>
      <c r="K153" s="35"/>
      <c r="L153" s="35">
        <f t="shared" si="22"/>
        <v>-50</v>
      </c>
      <c r="M153" s="35"/>
      <c r="N153" s="35"/>
      <c r="O153" s="35">
        <f t="shared" si="23"/>
        <v>2500</v>
      </c>
      <c r="P153" s="35"/>
      <c r="Q153" s="35"/>
    </row>
    <row r="154" spans="1:17" x14ac:dyDescent="0.25">
      <c r="A154" s="1">
        <v>2</v>
      </c>
      <c r="B154" s="3" t="s">
        <v>4</v>
      </c>
      <c r="C154" s="4" t="s">
        <v>8</v>
      </c>
      <c r="D154" s="5" t="s">
        <v>9</v>
      </c>
      <c r="E154">
        <v>66</v>
      </c>
      <c r="F154" s="1">
        <v>25</v>
      </c>
      <c r="G154" s="35">
        <f t="shared" si="24"/>
        <v>-17</v>
      </c>
      <c r="H154" s="35"/>
      <c r="I154" s="35"/>
      <c r="J154" s="35">
        <f t="shared" si="21"/>
        <v>289</v>
      </c>
      <c r="K154" s="35"/>
      <c r="L154" s="35">
        <f t="shared" si="22"/>
        <v>-50</v>
      </c>
      <c r="M154" s="35"/>
      <c r="N154" s="35"/>
      <c r="O154" s="35">
        <f t="shared" si="23"/>
        <v>2500</v>
      </c>
      <c r="P154" s="35"/>
      <c r="Q154" s="35"/>
    </row>
    <row r="155" spans="1:17" x14ac:dyDescent="0.25">
      <c r="A155" s="1">
        <v>2</v>
      </c>
      <c r="B155" s="3" t="s">
        <v>4</v>
      </c>
      <c r="C155" s="4" t="s">
        <v>8</v>
      </c>
      <c r="D155" s="5" t="s">
        <v>9</v>
      </c>
      <c r="E155">
        <v>57</v>
      </c>
      <c r="F155" s="1">
        <v>73</v>
      </c>
      <c r="G155" s="35">
        <f t="shared" si="24"/>
        <v>31</v>
      </c>
      <c r="H155" s="35"/>
      <c r="I155" s="35"/>
      <c r="J155" s="35">
        <f t="shared" si="21"/>
        <v>961</v>
      </c>
      <c r="K155" s="35"/>
      <c r="L155" s="35">
        <f t="shared" si="22"/>
        <v>-59</v>
      </c>
      <c r="M155" s="35"/>
      <c r="N155" s="35"/>
      <c r="O155" s="35">
        <f t="shared" si="23"/>
        <v>3481</v>
      </c>
      <c r="P155" s="35"/>
      <c r="Q155" s="35"/>
    </row>
    <row r="156" spans="1:17" x14ac:dyDescent="0.25">
      <c r="A156" s="1">
        <v>2</v>
      </c>
      <c r="B156" s="3" t="s">
        <v>4</v>
      </c>
      <c r="C156" s="4" t="s">
        <v>8</v>
      </c>
      <c r="D156" s="5" t="s">
        <v>9</v>
      </c>
      <c r="E156">
        <v>57</v>
      </c>
      <c r="F156" s="1">
        <v>73</v>
      </c>
      <c r="G156" s="35">
        <f t="shared" si="24"/>
        <v>31</v>
      </c>
      <c r="H156" s="35"/>
      <c r="I156" s="35"/>
      <c r="J156" s="35">
        <f t="shared" si="21"/>
        <v>961</v>
      </c>
      <c r="K156" s="35"/>
      <c r="L156" s="35">
        <f t="shared" si="22"/>
        <v>-59</v>
      </c>
      <c r="M156" s="35"/>
      <c r="N156" s="35"/>
      <c r="O156" s="35">
        <f t="shared" si="23"/>
        <v>3481</v>
      </c>
      <c r="P156" s="35"/>
      <c r="Q156" s="35"/>
    </row>
    <row r="157" spans="1:17" x14ac:dyDescent="0.25">
      <c r="A157" s="1">
        <v>2</v>
      </c>
      <c r="B157" s="3" t="s">
        <v>10</v>
      </c>
      <c r="C157" s="4" t="s">
        <v>8</v>
      </c>
      <c r="D157" s="5" t="s">
        <v>7</v>
      </c>
      <c r="E157">
        <v>108</v>
      </c>
      <c r="F157" s="1">
        <v>53</v>
      </c>
      <c r="G157" s="35">
        <f t="shared" si="24"/>
        <v>11</v>
      </c>
      <c r="H157" s="35"/>
      <c r="I157" s="35"/>
      <c r="J157" s="35">
        <f t="shared" si="21"/>
        <v>121</v>
      </c>
      <c r="K157" s="35"/>
      <c r="L157" s="35">
        <f t="shared" si="22"/>
        <v>-8</v>
      </c>
      <c r="M157" s="35"/>
      <c r="N157" s="35"/>
      <c r="O157" s="35">
        <f t="shared" si="23"/>
        <v>64</v>
      </c>
      <c r="P157" s="35"/>
      <c r="Q157" s="35"/>
    </row>
    <row r="158" spans="1:17" x14ac:dyDescent="0.25">
      <c r="A158" s="1">
        <v>3</v>
      </c>
      <c r="B158" s="3" t="s">
        <v>4</v>
      </c>
      <c r="C158" s="4" t="s">
        <v>8</v>
      </c>
      <c r="D158" s="5" t="s">
        <v>9</v>
      </c>
      <c r="E158">
        <v>66</v>
      </c>
      <c r="F158" s="1">
        <v>35</v>
      </c>
      <c r="G158" s="35">
        <f t="shared" si="24"/>
        <v>-7</v>
      </c>
      <c r="H158" s="35"/>
      <c r="I158" s="35"/>
      <c r="J158" s="35">
        <f t="shared" si="21"/>
        <v>49</v>
      </c>
      <c r="K158" s="35"/>
      <c r="L158" s="35">
        <f t="shared" si="22"/>
        <v>-50</v>
      </c>
      <c r="M158" s="35"/>
      <c r="N158" s="35"/>
      <c r="O158" s="35">
        <f t="shared" si="23"/>
        <v>2500</v>
      </c>
      <c r="P158" s="35"/>
      <c r="Q158" s="35"/>
    </row>
    <row r="159" spans="1:17" x14ac:dyDescent="0.25">
      <c r="A159" s="1">
        <v>3</v>
      </c>
      <c r="B159" s="3" t="s">
        <v>4</v>
      </c>
      <c r="C159" s="4" t="s">
        <v>8</v>
      </c>
      <c r="D159" s="5" t="s">
        <v>7</v>
      </c>
      <c r="E159">
        <v>72</v>
      </c>
      <c r="F159" s="1">
        <v>26</v>
      </c>
      <c r="G159" s="35">
        <f t="shared" si="24"/>
        <v>-16</v>
      </c>
      <c r="H159" s="35"/>
      <c r="I159" s="35"/>
      <c r="J159" s="35">
        <f t="shared" si="21"/>
        <v>256</v>
      </c>
      <c r="K159" s="35"/>
      <c r="L159" s="35">
        <f t="shared" si="22"/>
        <v>-44</v>
      </c>
      <c r="M159" s="35"/>
      <c r="N159" s="35"/>
      <c r="O159" s="35">
        <f t="shared" si="23"/>
        <v>1936</v>
      </c>
      <c r="P159" s="35"/>
      <c r="Q159" s="35"/>
    </row>
    <row r="160" spans="1:17" x14ac:dyDescent="0.25">
      <c r="A160" s="1">
        <v>3</v>
      </c>
      <c r="B160" s="3" t="s">
        <v>4</v>
      </c>
      <c r="C160" s="4" t="s">
        <v>8</v>
      </c>
      <c r="D160" s="5" t="s">
        <v>9</v>
      </c>
      <c r="E160">
        <v>93</v>
      </c>
      <c r="F160" s="1">
        <v>34</v>
      </c>
      <c r="G160" s="35">
        <f t="shared" si="24"/>
        <v>-8</v>
      </c>
      <c r="H160" s="35"/>
      <c r="I160" s="35"/>
      <c r="J160" s="35">
        <f t="shared" si="21"/>
        <v>64</v>
      </c>
      <c r="K160" s="35"/>
      <c r="L160" s="35">
        <f t="shared" si="22"/>
        <v>-23</v>
      </c>
      <c r="M160" s="35"/>
      <c r="N160" s="35"/>
      <c r="O160" s="35">
        <f t="shared" si="23"/>
        <v>529</v>
      </c>
      <c r="P160" s="35"/>
      <c r="Q160" s="35"/>
    </row>
    <row r="161" spans="1:17" x14ac:dyDescent="0.25">
      <c r="A161" s="1">
        <v>3</v>
      </c>
      <c r="B161" s="3" t="s">
        <v>4</v>
      </c>
      <c r="C161" s="4" t="s">
        <v>8</v>
      </c>
      <c r="D161" s="5" t="s">
        <v>7</v>
      </c>
      <c r="E161">
        <v>66</v>
      </c>
      <c r="F161" s="1">
        <v>37</v>
      </c>
      <c r="G161" s="35">
        <f t="shared" si="24"/>
        <v>-5</v>
      </c>
      <c r="H161" s="35"/>
      <c r="I161" s="35"/>
      <c r="J161" s="35">
        <f t="shared" si="21"/>
        <v>25</v>
      </c>
      <c r="K161" s="35"/>
      <c r="L161" s="35">
        <f t="shared" si="22"/>
        <v>-50</v>
      </c>
      <c r="M161" s="35"/>
      <c r="N161" s="35"/>
      <c r="O161" s="35">
        <f t="shared" si="23"/>
        <v>2500</v>
      </c>
      <c r="P161" s="35"/>
      <c r="Q161" s="35"/>
    </row>
    <row r="162" spans="1:17" x14ac:dyDescent="0.25">
      <c r="A162" s="1">
        <v>3</v>
      </c>
      <c r="B162" s="3" t="s">
        <v>4</v>
      </c>
      <c r="C162" s="4" t="s">
        <v>8</v>
      </c>
      <c r="D162" s="5" t="s">
        <v>6</v>
      </c>
      <c r="E162">
        <v>108</v>
      </c>
      <c r="F162" s="1">
        <v>28</v>
      </c>
      <c r="G162" s="35">
        <f t="shared" ref="G162:G181" si="25">F162-42</f>
        <v>-14</v>
      </c>
      <c r="H162" s="35"/>
      <c r="I162" s="35"/>
      <c r="J162" s="35">
        <f t="shared" ref="J162:J193" si="26">G162*G162</f>
        <v>196</v>
      </c>
      <c r="K162" s="35"/>
      <c r="L162" s="35">
        <f t="shared" ref="L162:L193" si="27">E162-116</f>
        <v>-8</v>
      </c>
      <c r="M162" s="35"/>
      <c r="N162" s="35"/>
      <c r="O162" s="35">
        <f t="shared" ref="O162:O193" si="28">L162*L162</f>
        <v>64</v>
      </c>
      <c r="P162" s="35"/>
      <c r="Q162" s="35"/>
    </row>
    <row r="163" spans="1:17" x14ac:dyDescent="0.25">
      <c r="A163" s="1">
        <v>3</v>
      </c>
      <c r="B163" s="3" t="s">
        <v>10</v>
      </c>
      <c r="C163" s="4" t="s">
        <v>8</v>
      </c>
      <c r="D163" s="5" t="s">
        <v>7</v>
      </c>
      <c r="E163">
        <v>132</v>
      </c>
      <c r="F163" s="1">
        <v>54</v>
      </c>
      <c r="G163" s="35">
        <f t="shared" si="25"/>
        <v>12</v>
      </c>
      <c r="H163" s="35"/>
      <c r="I163" s="35"/>
      <c r="J163" s="35">
        <f t="shared" si="26"/>
        <v>144</v>
      </c>
      <c r="K163" s="35"/>
      <c r="L163" s="35">
        <f t="shared" si="27"/>
        <v>16</v>
      </c>
      <c r="M163" s="35"/>
      <c r="N163" s="35"/>
      <c r="O163" s="35">
        <f t="shared" si="28"/>
        <v>256</v>
      </c>
      <c r="P163" s="35"/>
      <c r="Q163" s="35"/>
    </row>
    <row r="164" spans="1:17" x14ac:dyDescent="0.25">
      <c r="A164" s="1">
        <v>3</v>
      </c>
      <c r="B164" s="3" t="s">
        <v>4</v>
      </c>
      <c r="C164" s="4" t="s">
        <v>8</v>
      </c>
      <c r="D164" s="5" t="s">
        <v>6</v>
      </c>
      <c r="E164">
        <v>159</v>
      </c>
      <c r="F164" s="1">
        <v>28</v>
      </c>
      <c r="G164" s="35">
        <f t="shared" si="25"/>
        <v>-14</v>
      </c>
      <c r="H164" s="35"/>
      <c r="I164" s="35"/>
      <c r="J164" s="35">
        <f t="shared" si="26"/>
        <v>196</v>
      </c>
      <c r="K164" s="35"/>
      <c r="L164" s="35">
        <f t="shared" si="27"/>
        <v>43</v>
      </c>
      <c r="M164" s="35"/>
      <c r="N164" s="35"/>
      <c r="O164" s="35">
        <f t="shared" si="28"/>
        <v>1849</v>
      </c>
      <c r="P164" s="35"/>
      <c r="Q164" s="35"/>
    </row>
    <row r="165" spans="1:17" x14ac:dyDescent="0.25">
      <c r="A165" s="1">
        <v>3</v>
      </c>
      <c r="B165" s="3" t="s">
        <v>10</v>
      </c>
      <c r="C165" s="4" t="s">
        <v>8</v>
      </c>
      <c r="D165" s="5" t="s">
        <v>7</v>
      </c>
      <c r="E165">
        <v>132</v>
      </c>
      <c r="F165" s="1">
        <v>54</v>
      </c>
      <c r="G165" s="35">
        <f t="shared" si="25"/>
        <v>12</v>
      </c>
      <c r="H165" s="35"/>
      <c r="I165" s="35"/>
      <c r="J165" s="35">
        <f t="shared" si="26"/>
        <v>144</v>
      </c>
      <c r="K165" s="35"/>
      <c r="L165" s="35">
        <f t="shared" si="27"/>
        <v>16</v>
      </c>
      <c r="M165" s="35"/>
      <c r="N165" s="35"/>
      <c r="O165" s="35">
        <f t="shared" si="28"/>
        <v>256</v>
      </c>
      <c r="P165" s="35"/>
      <c r="Q165" s="35"/>
    </row>
    <row r="166" spans="1:17" x14ac:dyDescent="0.25">
      <c r="A166" s="1">
        <v>3</v>
      </c>
      <c r="B166" s="3" t="s">
        <v>4</v>
      </c>
      <c r="C166" s="4" t="s">
        <v>8</v>
      </c>
      <c r="D166" s="5" t="s">
        <v>6</v>
      </c>
      <c r="E166">
        <v>132</v>
      </c>
      <c r="F166" s="1">
        <v>48</v>
      </c>
      <c r="G166" s="35">
        <f t="shared" si="25"/>
        <v>6</v>
      </c>
      <c r="H166" s="35"/>
      <c r="I166" s="35"/>
      <c r="J166" s="35">
        <f t="shared" si="26"/>
        <v>36</v>
      </c>
      <c r="K166" s="35"/>
      <c r="L166" s="35">
        <f t="shared" si="27"/>
        <v>16</v>
      </c>
      <c r="M166" s="35"/>
      <c r="N166" s="35"/>
      <c r="O166" s="35">
        <f t="shared" si="28"/>
        <v>256</v>
      </c>
      <c r="P166" s="35"/>
      <c r="Q166" s="35"/>
    </row>
    <row r="167" spans="1:17" x14ac:dyDescent="0.25">
      <c r="A167" s="1">
        <v>3</v>
      </c>
      <c r="B167" s="3" t="s">
        <v>10</v>
      </c>
      <c r="C167" s="4" t="s">
        <v>8</v>
      </c>
      <c r="D167" s="5" t="s">
        <v>9</v>
      </c>
      <c r="E167">
        <v>39</v>
      </c>
      <c r="F167" s="1">
        <v>39</v>
      </c>
      <c r="G167" s="35">
        <f t="shared" si="25"/>
        <v>-3</v>
      </c>
      <c r="H167" s="35"/>
      <c r="I167" s="35"/>
      <c r="J167" s="35">
        <f t="shared" si="26"/>
        <v>9</v>
      </c>
      <c r="K167" s="35"/>
      <c r="L167" s="35">
        <f t="shared" si="27"/>
        <v>-77</v>
      </c>
      <c r="M167" s="35"/>
      <c r="N167" s="35"/>
      <c r="O167" s="35">
        <f t="shared" si="28"/>
        <v>5929</v>
      </c>
      <c r="P167" s="35"/>
      <c r="Q167" s="35"/>
    </row>
    <row r="168" spans="1:17" x14ac:dyDescent="0.25">
      <c r="A168" s="1">
        <v>3</v>
      </c>
      <c r="B168" s="3" t="s">
        <v>4</v>
      </c>
      <c r="C168" s="4" t="s">
        <v>8</v>
      </c>
      <c r="D168" s="5" t="s">
        <v>6</v>
      </c>
      <c r="E168">
        <v>66</v>
      </c>
      <c r="F168" s="1">
        <v>34</v>
      </c>
      <c r="G168" s="35">
        <f t="shared" si="25"/>
        <v>-8</v>
      </c>
      <c r="H168" s="35"/>
      <c r="I168" s="35"/>
      <c r="J168" s="35">
        <f t="shared" si="26"/>
        <v>64</v>
      </c>
      <c r="K168" s="35"/>
      <c r="L168" s="35">
        <f t="shared" si="27"/>
        <v>-50</v>
      </c>
      <c r="M168" s="35"/>
      <c r="N168" s="35"/>
      <c r="O168" s="35">
        <f t="shared" si="28"/>
        <v>2500</v>
      </c>
      <c r="P168" s="35"/>
      <c r="Q168" s="35"/>
    </row>
    <row r="169" spans="1:17" x14ac:dyDescent="0.25">
      <c r="A169" s="1">
        <v>3</v>
      </c>
      <c r="B169" s="3" t="s">
        <v>10</v>
      </c>
      <c r="C169" s="4" t="s">
        <v>8</v>
      </c>
      <c r="D169" s="5" t="s">
        <v>9</v>
      </c>
      <c r="E169">
        <v>39</v>
      </c>
      <c r="F169" s="1">
        <v>39</v>
      </c>
      <c r="G169" s="35">
        <f t="shared" si="25"/>
        <v>-3</v>
      </c>
      <c r="H169" s="35"/>
      <c r="I169" s="35"/>
      <c r="J169" s="35">
        <f t="shared" si="26"/>
        <v>9</v>
      </c>
      <c r="K169" s="35"/>
      <c r="L169" s="35">
        <f t="shared" si="27"/>
        <v>-77</v>
      </c>
      <c r="M169" s="35"/>
      <c r="N169" s="35"/>
      <c r="O169" s="35">
        <f t="shared" si="28"/>
        <v>5929</v>
      </c>
      <c r="P169" s="35"/>
      <c r="Q169" s="35"/>
    </row>
    <row r="170" spans="1:17" x14ac:dyDescent="0.25">
      <c r="A170" s="1">
        <v>3</v>
      </c>
      <c r="B170" s="3" t="s">
        <v>4</v>
      </c>
      <c r="C170" s="4" t="s">
        <v>8</v>
      </c>
      <c r="D170" s="5" t="s">
        <v>6</v>
      </c>
      <c r="E170">
        <v>132</v>
      </c>
      <c r="F170" s="1">
        <v>48</v>
      </c>
      <c r="G170" s="35">
        <f t="shared" si="25"/>
        <v>6</v>
      </c>
      <c r="H170" s="35"/>
      <c r="I170" s="35"/>
      <c r="J170" s="35">
        <f t="shared" si="26"/>
        <v>36</v>
      </c>
      <c r="K170" s="35"/>
      <c r="L170" s="35">
        <f t="shared" si="27"/>
        <v>16</v>
      </c>
      <c r="M170" s="35"/>
      <c r="N170" s="35"/>
      <c r="O170" s="35">
        <f t="shared" si="28"/>
        <v>256</v>
      </c>
      <c r="P170" s="35"/>
      <c r="Q170" s="35"/>
    </row>
    <row r="171" spans="1:17" x14ac:dyDescent="0.25">
      <c r="A171" s="1">
        <v>3</v>
      </c>
      <c r="B171" s="3" t="s">
        <v>10</v>
      </c>
      <c r="C171" s="4" t="s">
        <v>8</v>
      </c>
      <c r="D171" s="5" t="s">
        <v>6</v>
      </c>
      <c r="E171">
        <v>108</v>
      </c>
      <c r="F171" s="1">
        <v>43</v>
      </c>
      <c r="G171" s="35">
        <f t="shared" si="25"/>
        <v>1</v>
      </c>
      <c r="H171" s="35"/>
      <c r="I171" s="35"/>
      <c r="J171" s="35">
        <f t="shared" si="26"/>
        <v>1</v>
      </c>
      <c r="K171" s="35"/>
      <c r="L171" s="35">
        <f t="shared" si="27"/>
        <v>-8</v>
      </c>
      <c r="M171" s="35"/>
      <c r="N171" s="35"/>
      <c r="O171" s="35">
        <f t="shared" si="28"/>
        <v>64</v>
      </c>
      <c r="P171" s="35"/>
      <c r="Q171" s="35"/>
    </row>
    <row r="172" spans="1:17" x14ac:dyDescent="0.25">
      <c r="A172" s="1">
        <v>3</v>
      </c>
      <c r="B172" s="3" t="s">
        <v>4</v>
      </c>
      <c r="C172" s="4" t="s">
        <v>8</v>
      </c>
      <c r="D172" s="5" t="s">
        <v>6</v>
      </c>
      <c r="E172">
        <v>159</v>
      </c>
      <c r="F172" s="1">
        <v>28</v>
      </c>
      <c r="G172" s="35">
        <f t="shared" si="25"/>
        <v>-14</v>
      </c>
      <c r="H172" s="35"/>
      <c r="I172" s="35"/>
      <c r="J172" s="35">
        <f t="shared" si="26"/>
        <v>196</v>
      </c>
      <c r="K172" s="35"/>
      <c r="L172" s="35">
        <f t="shared" si="27"/>
        <v>43</v>
      </c>
      <c r="M172" s="35"/>
      <c r="N172" s="35"/>
      <c r="O172" s="35">
        <f t="shared" si="28"/>
        <v>1849</v>
      </c>
      <c r="P172" s="35"/>
      <c r="Q172" s="35"/>
    </row>
    <row r="173" spans="1:17" x14ac:dyDescent="0.25">
      <c r="A173" s="1">
        <v>3</v>
      </c>
      <c r="B173" s="3" t="s">
        <v>4</v>
      </c>
      <c r="C173" s="4" t="s">
        <v>8</v>
      </c>
      <c r="D173" s="5" t="s">
        <v>7</v>
      </c>
      <c r="E173">
        <v>120</v>
      </c>
      <c r="F173" s="1">
        <v>40</v>
      </c>
      <c r="G173" s="35">
        <f t="shared" si="25"/>
        <v>-2</v>
      </c>
      <c r="H173" s="35"/>
      <c r="I173" s="35"/>
      <c r="J173" s="35">
        <f t="shared" si="26"/>
        <v>4</v>
      </c>
      <c r="K173" s="35"/>
      <c r="L173" s="35">
        <f t="shared" si="27"/>
        <v>4</v>
      </c>
      <c r="M173" s="35"/>
      <c r="N173" s="35"/>
      <c r="O173" s="35">
        <f t="shared" si="28"/>
        <v>16</v>
      </c>
      <c r="P173" s="35"/>
      <c r="Q173" s="35"/>
    </row>
    <row r="174" spans="1:17" x14ac:dyDescent="0.25">
      <c r="A174" s="1">
        <v>3</v>
      </c>
      <c r="B174" s="3" t="s">
        <v>4</v>
      </c>
      <c r="C174" s="4" t="s">
        <v>8</v>
      </c>
      <c r="D174" s="5" t="s">
        <v>7</v>
      </c>
      <c r="E174">
        <v>66</v>
      </c>
      <c r="F174" s="1">
        <v>37</v>
      </c>
      <c r="G174" s="35">
        <f t="shared" si="25"/>
        <v>-5</v>
      </c>
      <c r="H174" s="35"/>
      <c r="I174" s="35"/>
      <c r="J174" s="35">
        <f t="shared" si="26"/>
        <v>25</v>
      </c>
      <c r="K174" s="35"/>
      <c r="L174" s="35">
        <f t="shared" si="27"/>
        <v>-50</v>
      </c>
      <c r="M174" s="35"/>
      <c r="N174" s="35"/>
      <c r="O174" s="35">
        <f t="shared" si="28"/>
        <v>2500</v>
      </c>
      <c r="P174" s="35"/>
      <c r="Q174" s="35"/>
    </row>
    <row r="175" spans="1:17" x14ac:dyDescent="0.25">
      <c r="A175" s="1">
        <v>3</v>
      </c>
      <c r="B175" s="3" t="s">
        <v>4</v>
      </c>
      <c r="C175" s="4" t="s">
        <v>8</v>
      </c>
      <c r="D175" s="5" t="s">
        <v>6</v>
      </c>
      <c r="E175">
        <v>66</v>
      </c>
      <c r="F175" s="1">
        <v>34</v>
      </c>
      <c r="G175" s="35">
        <f t="shared" si="25"/>
        <v>-8</v>
      </c>
      <c r="H175" s="35"/>
      <c r="I175" s="35"/>
      <c r="J175" s="35">
        <f t="shared" si="26"/>
        <v>64</v>
      </c>
      <c r="K175" s="35"/>
      <c r="L175" s="35">
        <f t="shared" si="27"/>
        <v>-50</v>
      </c>
      <c r="M175" s="35"/>
      <c r="N175" s="35"/>
      <c r="O175" s="35">
        <f t="shared" si="28"/>
        <v>2500</v>
      </c>
      <c r="P175" s="35"/>
      <c r="Q175" s="35"/>
    </row>
    <row r="176" spans="1:17" x14ac:dyDescent="0.25">
      <c r="A176" s="1">
        <v>3</v>
      </c>
      <c r="B176" s="3" t="s">
        <v>10</v>
      </c>
      <c r="C176" s="4" t="s">
        <v>8</v>
      </c>
      <c r="D176" s="5" t="s">
        <v>6</v>
      </c>
      <c r="E176">
        <v>108</v>
      </c>
      <c r="F176" s="1">
        <v>43</v>
      </c>
      <c r="G176" s="35">
        <f t="shared" si="25"/>
        <v>1</v>
      </c>
      <c r="H176" s="35"/>
      <c r="I176" s="35"/>
      <c r="J176" s="35">
        <f t="shared" si="26"/>
        <v>1</v>
      </c>
      <c r="K176" s="35"/>
      <c r="L176" s="35">
        <f t="shared" si="27"/>
        <v>-8</v>
      </c>
      <c r="M176" s="35"/>
      <c r="N176" s="35"/>
      <c r="O176" s="35">
        <f t="shared" si="28"/>
        <v>64</v>
      </c>
      <c r="P176" s="35"/>
      <c r="Q176" s="35"/>
    </row>
    <row r="177" spans="1:17" x14ac:dyDescent="0.25">
      <c r="A177" s="1">
        <v>3</v>
      </c>
      <c r="B177" s="3" t="s">
        <v>4</v>
      </c>
      <c r="C177" s="4" t="s">
        <v>8</v>
      </c>
      <c r="D177" s="5" t="s">
        <v>9</v>
      </c>
      <c r="E177">
        <v>66</v>
      </c>
      <c r="F177" s="1">
        <v>35</v>
      </c>
      <c r="G177" s="35">
        <f t="shared" si="25"/>
        <v>-7</v>
      </c>
      <c r="H177" s="35"/>
      <c r="I177" s="35"/>
      <c r="J177" s="35">
        <f t="shared" si="26"/>
        <v>49</v>
      </c>
      <c r="K177" s="35"/>
      <c r="L177" s="35">
        <f t="shared" si="27"/>
        <v>-50</v>
      </c>
      <c r="M177" s="35"/>
      <c r="N177" s="35"/>
      <c r="O177" s="35">
        <f t="shared" si="28"/>
        <v>2500</v>
      </c>
      <c r="P177" s="35"/>
      <c r="Q177" s="35"/>
    </row>
    <row r="178" spans="1:17" x14ac:dyDescent="0.25">
      <c r="A178" s="1">
        <v>3</v>
      </c>
      <c r="B178" s="3" t="s">
        <v>4</v>
      </c>
      <c r="C178" s="4" t="s">
        <v>8</v>
      </c>
      <c r="D178" s="5" t="s">
        <v>7</v>
      </c>
      <c r="E178">
        <v>120</v>
      </c>
      <c r="F178" s="1">
        <v>40</v>
      </c>
      <c r="G178" s="35">
        <f t="shared" si="25"/>
        <v>-2</v>
      </c>
      <c r="H178" s="35"/>
      <c r="I178" s="35"/>
      <c r="J178" s="35">
        <f t="shared" si="26"/>
        <v>4</v>
      </c>
      <c r="K178" s="35"/>
      <c r="L178" s="35">
        <f t="shared" si="27"/>
        <v>4</v>
      </c>
      <c r="M178" s="35"/>
      <c r="N178" s="35"/>
      <c r="O178" s="35">
        <f t="shared" si="28"/>
        <v>16</v>
      </c>
      <c r="P178" s="35"/>
      <c r="Q178" s="35"/>
    </row>
    <row r="179" spans="1:17" x14ac:dyDescent="0.25">
      <c r="A179" s="1">
        <v>3</v>
      </c>
      <c r="B179" s="3" t="s">
        <v>4</v>
      </c>
      <c r="C179" s="4" t="s">
        <v>8</v>
      </c>
      <c r="D179" s="5" t="s">
        <v>6</v>
      </c>
      <c r="E179">
        <v>108</v>
      </c>
      <c r="F179" s="1">
        <v>28</v>
      </c>
      <c r="G179" s="35">
        <f t="shared" si="25"/>
        <v>-14</v>
      </c>
      <c r="H179" s="35"/>
      <c r="I179" s="35"/>
      <c r="J179" s="35">
        <f t="shared" si="26"/>
        <v>196</v>
      </c>
      <c r="K179" s="35"/>
      <c r="L179" s="35">
        <f t="shared" si="27"/>
        <v>-8</v>
      </c>
      <c r="M179" s="35"/>
      <c r="N179" s="35"/>
      <c r="O179" s="35">
        <f t="shared" si="28"/>
        <v>64</v>
      </c>
      <c r="P179" s="35"/>
      <c r="Q179" s="35"/>
    </row>
    <row r="180" spans="1:17" x14ac:dyDescent="0.25">
      <c r="A180" s="1">
        <v>3</v>
      </c>
      <c r="B180" s="3" t="s">
        <v>4</v>
      </c>
      <c r="C180" s="4" t="s">
        <v>8</v>
      </c>
      <c r="D180" s="5" t="s">
        <v>7</v>
      </c>
      <c r="E180">
        <v>72</v>
      </c>
      <c r="F180" s="1">
        <v>26</v>
      </c>
      <c r="G180" s="35">
        <f t="shared" si="25"/>
        <v>-16</v>
      </c>
      <c r="H180" s="35"/>
      <c r="I180" s="35"/>
      <c r="J180" s="35">
        <f t="shared" si="26"/>
        <v>256</v>
      </c>
      <c r="K180" s="35"/>
      <c r="L180" s="35">
        <f t="shared" si="27"/>
        <v>-44</v>
      </c>
      <c r="M180" s="35"/>
      <c r="N180" s="35"/>
      <c r="O180" s="35">
        <f t="shared" si="28"/>
        <v>1936</v>
      </c>
      <c r="P180" s="35"/>
      <c r="Q180" s="35"/>
    </row>
    <row r="181" spans="1:17" x14ac:dyDescent="0.25">
      <c r="A181" s="1">
        <v>3</v>
      </c>
      <c r="B181" s="3" t="s">
        <v>4</v>
      </c>
      <c r="C181" s="4" t="s">
        <v>8</v>
      </c>
      <c r="D181" s="5" t="s">
        <v>9</v>
      </c>
      <c r="E181">
        <v>93</v>
      </c>
      <c r="F181" s="1">
        <v>34</v>
      </c>
      <c r="G181" s="35">
        <f t="shared" si="25"/>
        <v>-8</v>
      </c>
      <c r="H181" s="35"/>
      <c r="I181" s="35"/>
      <c r="J181" s="35">
        <f t="shared" si="26"/>
        <v>64</v>
      </c>
      <c r="K181" s="35"/>
      <c r="L181" s="35">
        <f t="shared" si="27"/>
        <v>-23</v>
      </c>
      <c r="M181" s="35"/>
      <c r="N181" s="35"/>
      <c r="O181" s="35">
        <f t="shared" si="28"/>
        <v>529</v>
      </c>
      <c r="P181" s="35"/>
      <c r="Q181" s="35"/>
    </row>
    <row r="182" spans="1:17" x14ac:dyDescent="0.25">
      <c r="A182" s="1">
        <v>4</v>
      </c>
      <c r="B182" s="3" t="s">
        <v>4</v>
      </c>
      <c r="C182" s="4" t="s">
        <v>8</v>
      </c>
      <c r="D182" s="5" t="s">
        <v>7</v>
      </c>
      <c r="E182">
        <v>159</v>
      </c>
      <c r="F182" s="1">
        <v>73</v>
      </c>
      <c r="G182" s="35">
        <f t="shared" ref="G182:G201" si="29">F182-42</f>
        <v>31</v>
      </c>
      <c r="H182" s="35"/>
      <c r="I182" s="35"/>
      <c r="J182" s="35">
        <f t="shared" si="26"/>
        <v>961</v>
      </c>
      <c r="K182" s="35"/>
      <c r="L182" s="35">
        <f t="shared" si="27"/>
        <v>43</v>
      </c>
      <c r="M182" s="35"/>
      <c r="N182" s="35"/>
      <c r="O182" s="35">
        <f t="shared" si="28"/>
        <v>1849</v>
      </c>
      <c r="P182" s="35"/>
      <c r="Q182" s="35"/>
    </row>
    <row r="183" spans="1:17" x14ac:dyDescent="0.25">
      <c r="A183" s="1">
        <v>4</v>
      </c>
      <c r="B183" s="3" t="s">
        <v>4</v>
      </c>
      <c r="C183" s="4" t="s">
        <v>8</v>
      </c>
      <c r="D183" s="5" t="s">
        <v>7</v>
      </c>
      <c r="E183">
        <v>159</v>
      </c>
      <c r="F183" s="1">
        <v>73</v>
      </c>
      <c r="G183" s="35">
        <f t="shared" si="29"/>
        <v>31</v>
      </c>
      <c r="H183" s="35"/>
      <c r="I183" s="35"/>
      <c r="J183" s="35">
        <f t="shared" si="26"/>
        <v>961</v>
      </c>
      <c r="K183" s="35"/>
      <c r="L183" s="35">
        <f t="shared" si="27"/>
        <v>43</v>
      </c>
      <c r="M183" s="35"/>
      <c r="N183" s="35"/>
      <c r="O183" s="35">
        <f t="shared" si="28"/>
        <v>1849</v>
      </c>
      <c r="P183" s="35"/>
      <c r="Q183" s="35"/>
    </row>
    <row r="184" spans="1:17" x14ac:dyDescent="0.25">
      <c r="A184" s="1">
        <v>4</v>
      </c>
      <c r="B184" s="3" t="s">
        <v>10</v>
      </c>
      <c r="C184" s="4" t="s">
        <v>8</v>
      </c>
      <c r="D184" s="5" t="s">
        <v>7</v>
      </c>
      <c r="E184">
        <v>174</v>
      </c>
      <c r="F184" s="1">
        <v>47</v>
      </c>
      <c r="G184" s="35">
        <f t="shared" si="29"/>
        <v>5</v>
      </c>
      <c r="H184" s="35"/>
      <c r="I184" s="35"/>
      <c r="J184" s="35">
        <f t="shared" si="26"/>
        <v>25</v>
      </c>
      <c r="K184" s="35"/>
      <c r="L184" s="35">
        <f t="shared" si="27"/>
        <v>58</v>
      </c>
      <c r="M184" s="35"/>
      <c r="N184" s="35"/>
      <c r="O184" s="35">
        <f t="shared" si="28"/>
        <v>3364</v>
      </c>
      <c r="P184" s="35"/>
      <c r="Q184" s="35"/>
    </row>
    <row r="185" spans="1:17" x14ac:dyDescent="0.25">
      <c r="A185" s="1">
        <v>4</v>
      </c>
      <c r="B185" s="3" t="s">
        <v>4</v>
      </c>
      <c r="C185" s="4" t="s">
        <v>8</v>
      </c>
      <c r="D185" s="5" t="s">
        <v>6</v>
      </c>
      <c r="E185">
        <v>159</v>
      </c>
      <c r="F185" s="1">
        <v>22</v>
      </c>
      <c r="G185" s="35">
        <f t="shared" si="29"/>
        <v>-20</v>
      </c>
      <c r="H185" s="35"/>
      <c r="I185" s="35"/>
      <c r="J185" s="35">
        <f t="shared" si="26"/>
        <v>400</v>
      </c>
      <c r="K185" s="35"/>
      <c r="L185" s="35">
        <f t="shared" si="27"/>
        <v>43</v>
      </c>
      <c r="M185" s="35"/>
      <c r="N185" s="35"/>
      <c r="O185" s="35">
        <f t="shared" si="28"/>
        <v>1849</v>
      </c>
      <c r="P185" s="35"/>
      <c r="Q185" s="35"/>
    </row>
    <row r="186" spans="1:17" x14ac:dyDescent="0.25">
      <c r="A186" s="1">
        <v>4</v>
      </c>
      <c r="B186" s="3" t="s">
        <v>4</v>
      </c>
      <c r="C186" s="4" t="s">
        <v>8</v>
      </c>
      <c r="D186" s="5" t="s">
        <v>6</v>
      </c>
      <c r="E186">
        <v>159</v>
      </c>
      <c r="F186" s="1">
        <v>22</v>
      </c>
      <c r="G186" s="35">
        <f t="shared" si="29"/>
        <v>-20</v>
      </c>
      <c r="H186" s="35"/>
      <c r="I186" s="35"/>
      <c r="J186" s="35">
        <f t="shared" si="26"/>
        <v>400</v>
      </c>
      <c r="K186" s="35"/>
      <c r="L186" s="35">
        <f t="shared" si="27"/>
        <v>43</v>
      </c>
      <c r="M186" s="35"/>
      <c r="N186" s="35"/>
      <c r="O186" s="35">
        <f t="shared" si="28"/>
        <v>1849</v>
      </c>
      <c r="P186" s="35"/>
      <c r="Q186" s="35"/>
    </row>
    <row r="187" spans="1:17" x14ac:dyDescent="0.25">
      <c r="A187" s="1">
        <v>4</v>
      </c>
      <c r="B187" s="3" t="s">
        <v>10</v>
      </c>
      <c r="C187" s="4" t="s">
        <v>8</v>
      </c>
      <c r="D187" s="5" t="s">
        <v>7</v>
      </c>
      <c r="E187">
        <v>174</v>
      </c>
      <c r="F187" s="1">
        <v>47</v>
      </c>
      <c r="G187" s="35">
        <f t="shared" si="29"/>
        <v>5</v>
      </c>
      <c r="H187" s="35"/>
      <c r="I187" s="35"/>
      <c r="J187" s="35">
        <f t="shared" si="26"/>
        <v>25</v>
      </c>
      <c r="K187" s="35"/>
      <c r="L187" s="35">
        <f t="shared" si="27"/>
        <v>58</v>
      </c>
      <c r="M187" s="35"/>
      <c r="N187" s="35"/>
      <c r="O187" s="35">
        <f t="shared" si="28"/>
        <v>3364</v>
      </c>
      <c r="P187" s="35"/>
      <c r="Q187" s="35"/>
    </row>
    <row r="188" spans="1:17" x14ac:dyDescent="0.25">
      <c r="A188" s="1">
        <v>5</v>
      </c>
      <c r="B188" s="3" t="s">
        <v>4</v>
      </c>
      <c r="C188" s="4" t="s">
        <v>8</v>
      </c>
      <c r="D188" s="5" t="s">
        <v>6</v>
      </c>
      <c r="E188">
        <v>213</v>
      </c>
      <c r="F188" s="1">
        <v>40</v>
      </c>
      <c r="G188" s="35">
        <f t="shared" si="29"/>
        <v>-2</v>
      </c>
      <c r="H188" s="35"/>
      <c r="I188" s="35"/>
      <c r="J188" s="35">
        <f t="shared" si="26"/>
        <v>4</v>
      </c>
      <c r="K188" s="35"/>
      <c r="L188" s="35">
        <f t="shared" si="27"/>
        <v>97</v>
      </c>
      <c r="M188" s="35"/>
      <c r="N188" s="35"/>
      <c r="O188" s="35">
        <f t="shared" si="28"/>
        <v>9409</v>
      </c>
      <c r="P188" s="35"/>
      <c r="Q188" s="35"/>
    </row>
    <row r="189" spans="1:17" x14ac:dyDescent="0.25">
      <c r="A189" s="1">
        <v>5</v>
      </c>
      <c r="B189" s="3" t="s">
        <v>4</v>
      </c>
      <c r="C189" s="4" t="s">
        <v>8</v>
      </c>
      <c r="D189" s="5" t="s">
        <v>9</v>
      </c>
      <c r="E189">
        <v>186</v>
      </c>
      <c r="F189" s="1">
        <v>53</v>
      </c>
      <c r="G189" s="35">
        <f t="shared" si="29"/>
        <v>11</v>
      </c>
      <c r="H189" s="35"/>
      <c r="I189" s="35"/>
      <c r="J189" s="35">
        <f t="shared" si="26"/>
        <v>121</v>
      </c>
      <c r="K189" s="35"/>
      <c r="L189" s="35">
        <f t="shared" si="27"/>
        <v>70</v>
      </c>
      <c r="M189" s="35"/>
      <c r="N189" s="35"/>
      <c r="O189" s="35">
        <f t="shared" si="28"/>
        <v>4900</v>
      </c>
      <c r="P189" s="35"/>
      <c r="Q189" s="35"/>
    </row>
    <row r="190" spans="1:17" x14ac:dyDescent="0.25">
      <c r="A190" s="1">
        <v>5</v>
      </c>
      <c r="B190" s="3" t="s">
        <v>10</v>
      </c>
      <c r="C190" s="4" t="s">
        <v>8</v>
      </c>
      <c r="D190" s="5" t="s">
        <v>7</v>
      </c>
      <c r="E190">
        <v>159</v>
      </c>
      <c r="F190" s="1">
        <v>47</v>
      </c>
      <c r="G190" s="35">
        <f t="shared" si="29"/>
        <v>5</v>
      </c>
      <c r="H190" s="35"/>
      <c r="I190" s="35"/>
      <c r="J190" s="35">
        <f t="shared" si="26"/>
        <v>25</v>
      </c>
      <c r="K190" s="35"/>
      <c r="L190" s="35">
        <f t="shared" si="27"/>
        <v>43</v>
      </c>
      <c r="M190" s="35"/>
      <c r="N190" s="35"/>
      <c r="O190" s="35">
        <f t="shared" si="28"/>
        <v>1849</v>
      </c>
      <c r="P190" s="35"/>
      <c r="Q190" s="35"/>
    </row>
    <row r="191" spans="1:17" x14ac:dyDescent="0.25">
      <c r="A191" s="1">
        <v>5</v>
      </c>
      <c r="B191" s="3" t="s">
        <v>4</v>
      </c>
      <c r="C191" s="4" t="s">
        <v>8</v>
      </c>
      <c r="D191" s="5" t="s">
        <v>9</v>
      </c>
      <c r="E191">
        <v>186</v>
      </c>
      <c r="F191" s="1">
        <v>53</v>
      </c>
      <c r="G191" s="35">
        <f t="shared" si="29"/>
        <v>11</v>
      </c>
      <c r="H191" s="35"/>
      <c r="I191" s="35"/>
      <c r="J191" s="35">
        <f t="shared" si="26"/>
        <v>121</v>
      </c>
      <c r="K191" s="35"/>
      <c r="L191" s="35">
        <f t="shared" si="27"/>
        <v>70</v>
      </c>
      <c r="M191" s="35"/>
      <c r="N191" s="35"/>
      <c r="O191" s="35">
        <f t="shared" si="28"/>
        <v>4900</v>
      </c>
      <c r="P191" s="35"/>
      <c r="Q191" s="35"/>
    </row>
    <row r="192" spans="1:17" x14ac:dyDescent="0.25">
      <c r="A192" s="1">
        <v>5</v>
      </c>
      <c r="B192" s="3" t="s">
        <v>4</v>
      </c>
      <c r="C192" s="4" t="s">
        <v>8</v>
      </c>
      <c r="D192" s="5" t="s">
        <v>6</v>
      </c>
      <c r="E192">
        <v>213</v>
      </c>
      <c r="F192" s="1">
        <v>40</v>
      </c>
      <c r="G192" s="35">
        <f t="shared" si="29"/>
        <v>-2</v>
      </c>
      <c r="H192" s="35"/>
      <c r="I192" s="35"/>
      <c r="J192" s="35">
        <f t="shared" si="26"/>
        <v>4</v>
      </c>
      <c r="K192" s="35"/>
      <c r="L192" s="35">
        <f t="shared" si="27"/>
        <v>97</v>
      </c>
      <c r="M192" s="35"/>
      <c r="N192" s="35"/>
      <c r="O192" s="35">
        <f t="shared" si="28"/>
        <v>9409</v>
      </c>
      <c r="P192" s="35"/>
      <c r="Q192" s="35"/>
    </row>
    <row r="193" spans="1:17" x14ac:dyDescent="0.25">
      <c r="A193" s="1">
        <v>5</v>
      </c>
      <c r="B193" s="3" t="s">
        <v>10</v>
      </c>
      <c r="C193" s="4" t="s">
        <v>8</v>
      </c>
      <c r="D193" s="5" t="s">
        <v>7</v>
      </c>
      <c r="E193">
        <v>159</v>
      </c>
      <c r="F193" s="1">
        <v>47</v>
      </c>
      <c r="G193" s="35">
        <f t="shared" si="29"/>
        <v>5</v>
      </c>
      <c r="H193" s="35"/>
      <c r="I193" s="35"/>
      <c r="J193" s="35">
        <f t="shared" si="26"/>
        <v>25</v>
      </c>
      <c r="K193" s="35"/>
      <c r="L193" s="35">
        <f t="shared" si="27"/>
        <v>43</v>
      </c>
      <c r="M193" s="35"/>
      <c r="N193" s="35"/>
      <c r="O193" s="35">
        <f t="shared" si="28"/>
        <v>1849</v>
      </c>
      <c r="P193" s="35"/>
      <c r="Q193" s="35"/>
    </row>
    <row r="194" spans="1:17" x14ac:dyDescent="0.25">
      <c r="A194" s="1">
        <v>6</v>
      </c>
      <c r="B194" s="3" t="s">
        <v>4</v>
      </c>
      <c r="C194" s="4" t="s">
        <v>8</v>
      </c>
      <c r="D194" s="5" t="s">
        <v>7</v>
      </c>
      <c r="E194">
        <v>240</v>
      </c>
      <c r="F194" s="1">
        <v>27</v>
      </c>
      <c r="G194" s="35">
        <f t="shared" si="29"/>
        <v>-15</v>
      </c>
      <c r="H194" s="35"/>
      <c r="I194" s="35"/>
      <c r="J194" s="35">
        <f t="shared" ref="J194:J201" si="30">G194*G194</f>
        <v>225</v>
      </c>
      <c r="K194" s="35"/>
      <c r="L194" s="35">
        <f t="shared" ref="L194:L201" si="31">E194-116</f>
        <v>124</v>
      </c>
      <c r="M194" s="35"/>
      <c r="N194" s="35"/>
      <c r="O194" s="35">
        <f t="shared" ref="O194:O201" si="32">L194*L194</f>
        <v>15376</v>
      </c>
      <c r="P194" s="35"/>
      <c r="Q194" s="35"/>
    </row>
    <row r="195" spans="1:17" x14ac:dyDescent="0.25">
      <c r="A195" s="1">
        <v>6</v>
      </c>
      <c r="B195" s="3" t="s">
        <v>4</v>
      </c>
      <c r="C195" s="4" t="s">
        <v>8</v>
      </c>
      <c r="D195" s="5" t="s">
        <v>7</v>
      </c>
      <c r="E195">
        <v>240</v>
      </c>
      <c r="F195" s="1">
        <v>27</v>
      </c>
      <c r="G195" s="35">
        <f t="shared" si="29"/>
        <v>-15</v>
      </c>
      <c r="H195" s="35"/>
      <c r="I195" s="35"/>
      <c r="J195" s="35">
        <f t="shared" si="30"/>
        <v>225</v>
      </c>
      <c r="K195" s="35"/>
      <c r="L195" s="35">
        <f t="shared" si="31"/>
        <v>124</v>
      </c>
      <c r="M195" s="35"/>
      <c r="N195" s="35"/>
      <c r="O195" s="35">
        <f t="shared" si="32"/>
        <v>15376</v>
      </c>
      <c r="P195" s="35"/>
      <c r="Q195" s="35"/>
    </row>
    <row r="196" spans="1:17" x14ac:dyDescent="0.25">
      <c r="A196" s="1">
        <v>7</v>
      </c>
      <c r="B196" s="3" t="s">
        <v>4</v>
      </c>
      <c r="C196" s="4" t="s">
        <v>8</v>
      </c>
      <c r="D196" s="5" t="s">
        <v>6</v>
      </c>
      <c r="E196">
        <v>240</v>
      </c>
      <c r="F196" s="1">
        <v>27</v>
      </c>
      <c r="G196" s="35">
        <f t="shared" si="29"/>
        <v>-15</v>
      </c>
      <c r="H196" s="35"/>
      <c r="I196" s="35"/>
      <c r="J196" s="35">
        <f t="shared" si="30"/>
        <v>225</v>
      </c>
      <c r="K196" s="35"/>
      <c r="L196" s="35">
        <f t="shared" si="31"/>
        <v>124</v>
      </c>
      <c r="M196" s="35"/>
      <c r="N196" s="35"/>
      <c r="O196" s="35">
        <f t="shared" si="32"/>
        <v>15376</v>
      </c>
      <c r="P196" s="35"/>
      <c r="Q196" s="35"/>
    </row>
    <row r="197" spans="1:17" x14ac:dyDescent="0.25">
      <c r="A197" s="1">
        <v>7</v>
      </c>
      <c r="B197" s="3" t="s">
        <v>4</v>
      </c>
      <c r="C197" s="4" t="s">
        <v>8</v>
      </c>
      <c r="D197" s="5" t="s">
        <v>6</v>
      </c>
      <c r="E197">
        <v>240</v>
      </c>
      <c r="F197" s="1">
        <v>27</v>
      </c>
      <c r="G197" s="35">
        <f t="shared" si="29"/>
        <v>-15</v>
      </c>
      <c r="H197" s="35"/>
      <c r="I197" s="35"/>
      <c r="J197" s="35">
        <f t="shared" si="30"/>
        <v>225</v>
      </c>
      <c r="K197" s="35"/>
      <c r="L197" s="35">
        <f t="shared" si="31"/>
        <v>124</v>
      </c>
      <c r="M197" s="35"/>
      <c r="N197" s="35"/>
      <c r="O197" s="35">
        <f t="shared" si="32"/>
        <v>15376</v>
      </c>
      <c r="P197" s="35"/>
      <c r="Q197" s="35"/>
    </row>
    <row r="198" spans="1:17" x14ac:dyDescent="0.25">
      <c r="A198" s="1">
        <v>8</v>
      </c>
      <c r="B198" s="3" t="s">
        <v>10</v>
      </c>
      <c r="C198" s="4" t="s">
        <v>8</v>
      </c>
      <c r="D198" s="5" t="s">
        <v>7</v>
      </c>
      <c r="E198">
        <v>267</v>
      </c>
      <c r="F198" s="1">
        <v>26</v>
      </c>
      <c r="G198" s="35">
        <f t="shared" si="29"/>
        <v>-16</v>
      </c>
      <c r="H198" s="35"/>
      <c r="I198" s="35"/>
      <c r="J198" s="35">
        <f t="shared" si="30"/>
        <v>256</v>
      </c>
      <c r="K198" s="35"/>
      <c r="L198" s="35">
        <f t="shared" si="31"/>
        <v>151</v>
      </c>
      <c r="M198" s="35"/>
      <c r="N198" s="35"/>
      <c r="O198" s="35">
        <f t="shared" si="32"/>
        <v>22801</v>
      </c>
      <c r="P198" s="35"/>
      <c r="Q198" s="35"/>
    </row>
    <row r="199" spans="1:17" x14ac:dyDescent="0.25">
      <c r="A199" s="1">
        <v>8</v>
      </c>
      <c r="B199" s="3" t="s">
        <v>4</v>
      </c>
      <c r="C199" s="4" t="s">
        <v>8</v>
      </c>
      <c r="D199" s="5" t="s">
        <v>9</v>
      </c>
      <c r="E199">
        <v>267</v>
      </c>
      <c r="F199" s="1">
        <v>70</v>
      </c>
      <c r="G199" s="35">
        <f t="shared" si="29"/>
        <v>28</v>
      </c>
      <c r="H199" s="35"/>
      <c r="I199" s="35"/>
      <c r="J199" s="35">
        <f t="shared" si="30"/>
        <v>784</v>
      </c>
      <c r="K199" s="35"/>
      <c r="L199" s="35">
        <f t="shared" si="31"/>
        <v>151</v>
      </c>
      <c r="M199" s="35"/>
      <c r="N199" s="35"/>
      <c r="O199" s="35">
        <f t="shared" si="32"/>
        <v>22801</v>
      </c>
      <c r="P199" s="35"/>
      <c r="Q199" s="35"/>
    </row>
    <row r="200" spans="1:17" x14ac:dyDescent="0.25">
      <c r="A200" s="1">
        <v>8</v>
      </c>
      <c r="B200" s="3" t="s">
        <v>4</v>
      </c>
      <c r="C200" s="4" t="s">
        <v>8</v>
      </c>
      <c r="D200" s="5" t="s">
        <v>9</v>
      </c>
      <c r="E200">
        <v>267</v>
      </c>
      <c r="F200" s="1">
        <v>70</v>
      </c>
      <c r="G200" s="35">
        <f t="shared" si="29"/>
        <v>28</v>
      </c>
      <c r="H200" s="35"/>
      <c r="I200" s="35"/>
      <c r="J200" s="35">
        <f t="shared" si="30"/>
        <v>784</v>
      </c>
      <c r="K200" s="35"/>
      <c r="L200" s="35">
        <f t="shared" si="31"/>
        <v>151</v>
      </c>
      <c r="M200" s="35"/>
      <c r="N200" s="35"/>
      <c r="O200" s="35">
        <f t="shared" si="32"/>
        <v>22801</v>
      </c>
      <c r="P200" s="35"/>
      <c r="Q200" s="35"/>
    </row>
    <row r="201" spans="1:17" x14ac:dyDescent="0.25">
      <c r="A201" s="1">
        <v>8</v>
      </c>
      <c r="B201" s="3" t="s">
        <v>10</v>
      </c>
      <c r="C201" s="4" t="s">
        <v>8</v>
      </c>
      <c r="D201" s="5" t="s">
        <v>7</v>
      </c>
      <c r="E201">
        <v>267</v>
      </c>
      <c r="F201" s="1">
        <v>26</v>
      </c>
      <c r="G201" s="35">
        <f t="shared" si="29"/>
        <v>-16</v>
      </c>
      <c r="H201" s="35"/>
      <c r="I201" s="35"/>
      <c r="J201" s="35">
        <f t="shared" si="30"/>
        <v>256</v>
      </c>
      <c r="K201" s="35"/>
      <c r="L201" s="35">
        <f t="shared" si="31"/>
        <v>151</v>
      </c>
      <c r="M201" s="35"/>
      <c r="N201" s="35"/>
      <c r="O201" s="35">
        <f t="shared" si="32"/>
        <v>22801</v>
      </c>
      <c r="P201" s="35"/>
      <c r="Q201" s="35"/>
    </row>
    <row r="202" spans="1:17" x14ac:dyDescent="0.25">
      <c r="G202" s="26"/>
      <c r="H202" s="26"/>
      <c r="I202" s="26"/>
      <c r="O202" s="26"/>
      <c r="P202" s="26"/>
      <c r="Q202" s="26"/>
    </row>
    <row r="203" spans="1:17" x14ac:dyDescent="0.25">
      <c r="G203" s="26"/>
      <c r="H203" s="26"/>
      <c r="I203" s="26"/>
      <c r="O203" s="26"/>
      <c r="P203" s="26"/>
      <c r="Q203" s="26"/>
    </row>
    <row r="204" spans="1:17" x14ac:dyDescent="0.25">
      <c r="G204" s="26"/>
      <c r="H204" s="26"/>
      <c r="I204" s="26"/>
      <c r="O204" s="26"/>
      <c r="P204" s="26"/>
      <c r="Q204" s="26"/>
    </row>
    <row r="205" spans="1:17" x14ac:dyDescent="0.25">
      <c r="G205" s="26"/>
      <c r="H205" s="26"/>
      <c r="I205" s="26"/>
      <c r="O205" s="26"/>
      <c r="P205" s="26"/>
      <c r="Q205" s="26"/>
    </row>
    <row r="206" spans="1:17" x14ac:dyDescent="0.25">
      <c r="G206" s="26"/>
      <c r="H206" s="26"/>
      <c r="I206" s="26"/>
      <c r="O206" s="26"/>
      <c r="P206" s="26"/>
      <c r="Q206" s="26"/>
    </row>
    <row r="207" spans="1:17" x14ac:dyDescent="0.25">
      <c r="G207" s="26"/>
      <c r="H207" s="26"/>
      <c r="I207" s="26"/>
      <c r="O207" s="26"/>
      <c r="P207" s="26"/>
      <c r="Q207" s="26"/>
    </row>
    <row r="208" spans="1:17" x14ac:dyDescent="0.25">
      <c r="G208" s="26"/>
      <c r="H208" s="26"/>
      <c r="I208" s="26"/>
      <c r="O208" s="26"/>
      <c r="P208" s="26"/>
      <c r="Q208" s="26"/>
    </row>
    <row r="209" spans="7:17" x14ac:dyDescent="0.25">
      <c r="G209" s="26"/>
      <c r="H209" s="26"/>
      <c r="I209" s="26"/>
      <c r="O209" s="26"/>
      <c r="P209" s="26"/>
      <c r="Q209" s="26"/>
    </row>
    <row r="210" spans="7:17" x14ac:dyDescent="0.25">
      <c r="G210" s="26"/>
      <c r="H210" s="26"/>
      <c r="I210" s="26"/>
      <c r="O210" s="26"/>
      <c r="P210" s="26"/>
      <c r="Q210" s="26"/>
    </row>
    <row r="211" spans="7:17" x14ac:dyDescent="0.25">
      <c r="G211" s="26"/>
      <c r="H211" s="26"/>
      <c r="I211" s="26"/>
      <c r="O211" s="26"/>
      <c r="P211" s="26"/>
      <c r="Q211" s="26"/>
    </row>
    <row r="212" spans="7:17" x14ac:dyDescent="0.25">
      <c r="G212" s="26"/>
      <c r="H212" s="26"/>
      <c r="I212" s="26"/>
      <c r="O212" s="26"/>
      <c r="P212" s="26"/>
      <c r="Q212" s="26"/>
    </row>
    <row r="213" spans="7:17" x14ac:dyDescent="0.25">
      <c r="G213" s="26"/>
      <c r="H213" s="26"/>
      <c r="I213" s="26"/>
      <c r="O213" s="26"/>
      <c r="P213" s="26"/>
      <c r="Q213" s="26"/>
    </row>
    <row r="214" spans="7:17" x14ac:dyDescent="0.25">
      <c r="G214" s="26"/>
      <c r="H214" s="26"/>
      <c r="I214" s="26"/>
      <c r="O214" s="26"/>
      <c r="P214" s="26"/>
      <c r="Q214" s="26"/>
    </row>
    <row r="215" spans="7:17" x14ac:dyDescent="0.25">
      <c r="G215" s="26"/>
      <c r="H215" s="26"/>
      <c r="I215" s="26"/>
      <c r="O215" s="26"/>
      <c r="P215" s="26"/>
      <c r="Q215" s="26"/>
    </row>
    <row r="216" spans="7:17" x14ac:dyDescent="0.25">
      <c r="O216" s="26"/>
      <c r="P216" s="26"/>
      <c r="Q216" s="26"/>
    </row>
    <row r="217" spans="7:17" x14ac:dyDescent="0.25">
      <c r="O217" s="26"/>
      <c r="P217" s="26"/>
      <c r="Q217" s="26"/>
    </row>
    <row r="218" spans="7:17" x14ac:dyDescent="0.25">
      <c r="O218" s="26"/>
      <c r="P218" s="26"/>
      <c r="Q218" s="26"/>
    </row>
  </sheetData>
  <sortState caseSensitive="1" ref="A2:F201">
    <sortCondition ref="C2:C201"/>
  </sortState>
  <mergeCells count="831">
    <mergeCell ref="AC24:AC25"/>
    <mergeCell ref="AD24:AD25"/>
    <mergeCell ref="U3:U4"/>
    <mergeCell ref="AF4:AF5"/>
    <mergeCell ref="AD18:AE18"/>
    <mergeCell ref="AA3:AA4"/>
    <mergeCell ref="Y18:Z18"/>
    <mergeCell ref="S2:T2"/>
    <mergeCell ref="V3:V4"/>
    <mergeCell ref="W3:W4"/>
    <mergeCell ref="S17:T17"/>
    <mergeCell ref="AA23:AB23"/>
    <mergeCell ref="Y2:Z2"/>
    <mergeCell ref="AD3:AE3"/>
    <mergeCell ref="G14:I14"/>
    <mergeCell ref="G15:I15"/>
    <mergeCell ref="G16:I16"/>
    <mergeCell ref="G17:I17"/>
    <mergeCell ref="G18:I18"/>
    <mergeCell ref="AA39:AB39"/>
    <mergeCell ref="G1:I1"/>
    <mergeCell ref="G2:I2"/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24:I24"/>
    <mergeCell ref="G25:I25"/>
    <mergeCell ref="G26:I26"/>
    <mergeCell ref="G27:I27"/>
    <mergeCell ref="G28:I28"/>
    <mergeCell ref="G19:I19"/>
    <mergeCell ref="G20:I20"/>
    <mergeCell ref="G21:I21"/>
    <mergeCell ref="G22:I22"/>
    <mergeCell ref="G23:I23"/>
    <mergeCell ref="G34:I34"/>
    <mergeCell ref="G35:I35"/>
    <mergeCell ref="G36:I36"/>
    <mergeCell ref="G37:I37"/>
    <mergeCell ref="G38:I38"/>
    <mergeCell ref="G29:I29"/>
    <mergeCell ref="G30:I30"/>
    <mergeCell ref="G31:I31"/>
    <mergeCell ref="G32:I32"/>
    <mergeCell ref="G33:I33"/>
    <mergeCell ref="G44:I44"/>
    <mergeCell ref="G45:I45"/>
    <mergeCell ref="G46:I46"/>
    <mergeCell ref="G47:I47"/>
    <mergeCell ref="G48:I48"/>
    <mergeCell ref="G39:I39"/>
    <mergeCell ref="G40:I40"/>
    <mergeCell ref="G41:I41"/>
    <mergeCell ref="G42:I42"/>
    <mergeCell ref="G43:I43"/>
    <mergeCell ref="G54:I54"/>
    <mergeCell ref="G55:I55"/>
    <mergeCell ref="G56:I56"/>
    <mergeCell ref="G57:I57"/>
    <mergeCell ref="G58:I58"/>
    <mergeCell ref="G49:I49"/>
    <mergeCell ref="G50:I50"/>
    <mergeCell ref="G51:I51"/>
    <mergeCell ref="G52:I52"/>
    <mergeCell ref="G53:I53"/>
    <mergeCell ref="G64:I64"/>
    <mergeCell ref="G65:I65"/>
    <mergeCell ref="G66:I66"/>
    <mergeCell ref="G67:I67"/>
    <mergeCell ref="G68:I68"/>
    <mergeCell ref="G59:I59"/>
    <mergeCell ref="G60:I60"/>
    <mergeCell ref="G61:I61"/>
    <mergeCell ref="G62:I62"/>
    <mergeCell ref="G63:I63"/>
    <mergeCell ref="G74:I74"/>
    <mergeCell ref="G75:I75"/>
    <mergeCell ref="G76:I76"/>
    <mergeCell ref="G77:I77"/>
    <mergeCell ref="G78:I78"/>
    <mergeCell ref="G69:I69"/>
    <mergeCell ref="G70:I70"/>
    <mergeCell ref="G71:I71"/>
    <mergeCell ref="G72:I72"/>
    <mergeCell ref="G73:I73"/>
    <mergeCell ref="G84:I84"/>
    <mergeCell ref="G85:I85"/>
    <mergeCell ref="G86:I86"/>
    <mergeCell ref="G87:I87"/>
    <mergeCell ref="G88:I88"/>
    <mergeCell ref="G79:I79"/>
    <mergeCell ref="G80:I80"/>
    <mergeCell ref="G81:I81"/>
    <mergeCell ref="G82:I82"/>
    <mergeCell ref="G83:I83"/>
    <mergeCell ref="G94:I94"/>
    <mergeCell ref="G95:I95"/>
    <mergeCell ref="G96:I96"/>
    <mergeCell ref="G97:I97"/>
    <mergeCell ref="G98:I98"/>
    <mergeCell ref="G89:I89"/>
    <mergeCell ref="G90:I90"/>
    <mergeCell ref="G91:I91"/>
    <mergeCell ref="G92:I92"/>
    <mergeCell ref="G93:I93"/>
    <mergeCell ref="G104:I104"/>
    <mergeCell ref="G105:I105"/>
    <mergeCell ref="G106:I106"/>
    <mergeCell ref="G107:I107"/>
    <mergeCell ref="G108:I108"/>
    <mergeCell ref="G99:I99"/>
    <mergeCell ref="G100:I100"/>
    <mergeCell ref="G101:I101"/>
    <mergeCell ref="G102:I102"/>
    <mergeCell ref="G103:I103"/>
    <mergeCell ref="G114:I114"/>
    <mergeCell ref="G115:I115"/>
    <mergeCell ref="G116:I116"/>
    <mergeCell ref="G117:I117"/>
    <mergeCell ref="G118:I118"/>
    <mergeCell ref="G109:I109"/>
    <mergeCell ref="G110:I110"/>
    <mergeCell ref="G111:I111"/>
    <mergeCell ref="G112:I112"/>
    <mergeCell ref="G113:I113"/>
    <mergeCell ref="G124:I124"/>
    <mergeCell ref="G125:I125"/>
    <mergeCell ref="G126:I126"/>
    <mergeCell ref="G127:I127"/>
    <mergeCell ref="G128:I128"/>
    <mergeCell ref="G119:I119"/>
    <mergeCell ref="G120:I120"/>
    <mergeCell ref="G121:I121"/>
    <mergeCell ref="G122:I122"/>
    <mergeCell ref="G123:I123"/>
    <mergeCell ref="G134:I134"/>
    <mergeCell ref="G135:I135"/>
    <mergeCell ref="G136:I136"/>
    <mergeCell ref="G137:I137"/>
    <mergeCell ref="G138:I138"/>
    <mergeCell ref="G129:I129"/>
    <mergeCell ref="G130:I130"/>
    <mergeCell ref="G131:I131"/>
    <mergeCell ref="G132:I132"/>
    <mergeCell ref="G133:I133"/>
    <mergeCell ref="G144:I144"/>
    <mergeCell ref="G145:I145"/>
    <mergeCell ref="G146:I146"/>
    <mergeCell ref="G147:I147"/>
    <mergeCell ref="G148:I148"/>
    <mergeCell ref="G139:I139"/>
    <mergeCell ref="G140:I140"/>
    <mergeCell ref="G141:I141"/>
    <mergeCell ref="G142:I142"/>
    <mergeCell ref="G143:I143"/>
    <mergeCell ref="G154:I154"/>
    <mergeCell ref="G155:I155"/>
    <mergeCell ref="G156:I156"/>
    <mergeCell ref="G157:I157"/>
    <mergeCell ref="G158:I158"/>
    <mergeCell ref="G149:I149"/>
    <mergeCell ref="G150:I150"/>
    <mergeCell ref="G151:I151"/>
    <mergeCell ref="G152:I152"/>
    <mergeCell ref="G153:I153"/>
    <mergeCell ref="G164:I164"/>
    <mergeCell ref="G165:I165"/>
    <mergeCell ref="G166:I166"/>
    <mergeCell ref="G167:I167"/>
    <mergeCell ref="G168:I168"/>
    <mergeCell ref="G159:I159"/>
    <mergeCell ref="G160:I160"/>
    <mergeCell ref="G161:I161"/>
    <mergeCell ref="G162:I162"/>
    <mergeCell ref="G163:I163"/>
    <mergeCell ref="G174:I174"/>
    <mergeCell ref="G175:I175"/>
    <mergeCell ref="G176:I176"/>
    <mergeCell ref="G177:I177"/>
    <mergeCell ref="G178:I178"/>
    <mergeCell ref="G169:I169"/>
    <mergeCell ref="G170:I170"/>
    <mergeCell ref="G171:I171"/>
    <mergeCell ref="G172:I172"/>
    <mergeCell ref="G173:I173"/>
    <mergeCell ref="G184:I184"/>
    <mergeCell ref="G185:I185"/>
    <mergeCell ref="G186:I186"/>
    <mergeCell ref="G187:I187"/>
    <mergeCell ref="G188:I188"/>
    <mergeCell ref="G179:I179"/>
    <mergeCell ref="G180:I180"/>
    <mergeCell ref="G181:I181"/>
    <mergeCell ref="G182:I182"/>
    <mergeCell ref="G183:I183"/>
    <mergeCell ref="G199:I199"/>
    <mergeCell ref="G200:I200"/>
    <mergeCell ref="G201:I201"/>
    <mergeCell ref="G194:I194"/>
    <mergeCell ref="G195:I195"/>
    <mergeCell ref="G196:I196"/>
    <mergeCell ref="G197:I197"/>
    <mergeCell ref="G198:I198"/>
    <mergeCell ref="G189:I189"/>
    <mergeCell ref="G190:I190"/>
    <mergeCell ref="G191:I191"/>
    <mergeCell ref="G192:I192"/>
    <mergeCell ref="G193:I193"/>
    <mergeCell ref="J15:K15"/>
    <mergeCell ref="J16:K16"/>
    <mergeCell ref="J17:K17"/>
    <mergeCell ref="J18:K18"/>
    <mergeCell ref="J19:K19"/>
    <mergeCell ref="J1:K1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25:K25"/>
    <mergeCell ref="J26:K26"/>
    <mergeCell ref="J27:K27"/>
    <mergeCell ref="J28:K28"/>
    <mergeCell ref="J29:K29"/>
    <mergeCell ref="J20:K20"/>
    <mergeCell ref="J21:K21"/>
    <mergeCell ref="J22:K22"/>
    <mergeCell ref="J23:K23"/>
    <mergeCell ref="J24:K24"/>
    <mergeCell ref="J35:K35"/>
    <mergeCell ref="J36:K36"/>
    <mergeCell ref="J37:K37"/>
    <mergeCell ref="J38:K38"/>
    <mergeCell ref="J39:K39"/>
    <mergeCell ref="J30:K30"/>
    <mergeCell ref="J31:K31"/>
    <mergeCell ref="J32:K32"/>
    <mergeCell ref="J33:K33"/>
    <mergeCell ref="J34:K34"/>
    <mergeCell ref="J45:K45"/>
    <mergeCell ref="J46:K46"/>
    <mergeCell ref="J47:K47"/>
    <mergeCell ref="J48:K48"/>
    <mergeCell ref="J49:K49"/>
    <mergeCell ref="J40:K40"/>
    <mergeCell ref="J41:K41"/>
    <mergeCell ref="J42:K42"/>
    <mergeCell ref="J43:K43"/>
    <mergeCell ref="J44:K44"/>
    <mergeCell ref="J55:K55"/>
    <mergeCell ref="J56:K56"/>
    <mergeCell ref="J57:K57"/>
    <mergeCell ref="J58:K58"/>
    <mergeCell ref="J59:K59"/>
    <mergeCell ref="J50:K50"/>
    <mergeCell ref="J51:K51"/>
    <mergeCell ref="J52:K52"/>
    <mergeCell ref="J53:K53"/>
    <mergeCell ref="J54:K54"/>
    <mergeCell ref="J65:K65"/>
    <mergeCell ref="J66:K66"/>
    <mergeCell ref="J67:K67"/>
    <mergeCell ref="J68:K68"/>
    <mergeCell ref="J69:K69"/>
    <mergeCell ref="J60:K60"/>
    <mergeCell ref="J61:K61"/>
    <mergeCell ref="J62:K62"/>
    <mergeCell ref="J63:K63"/>
    <mergeCell ref="J64:K64"/>
    <mergeCell ref="J75:K75"/>
    <mergeCell ref="J76:K76"/>
    <mergeCell ref="J77:K77"/>
    <mergeCell ref="J78:K78"/>
    <mergeCell ref="J79:K79"/>
    <mergeCell ref="J70:K70"/>
    <mergeCell ref="J71:K71"/>
    <mergeCell ref="J72:K72"/>
    <mergeCell ref="J73:K73"/>
    <mergeCell ref="J74:K74"/>
    <mergeCell ref="J85:K85"/>
    <mergeCell ref="J86:K86"/>
    <mergeCell ref="J87:K87"/>
    <mergeCell ref="J88:K88"/>
    <mergeCell ref="J89:K89"/>
    <mergeCell ref="J80:K80"/>
    <mergeCell ref="J81:K81"/>
    <mergeCell ref="J82:K82"/>
    <mergeCell ref="J83:K83"/>
    <mergeCell ref="J84:K84"/>
    <mergeCell ref="J95:K95"/>
    <mergeCell ref="J96:K96"/>
    <mergeCell ref="J97:K97"/>
    <mergeCell ref="J98:K98"/>
    <mergeCell ref="J99:K99"/>
    <mergeCell ref="J90:K90"/>
    <mergeCell ref="J91:K91"/>
    <mergeCell ref="J92:K92"/>
    <mergeCell ref="J93:K93"/>
    <mergeCell ref="J94:K94"/>
    <mergeCell ref="J105:K105"/>
    <mergeCell ref="J106:K106"/>
    <mergeCell ref="J107:K107"/>
    <mergeCell ref="J108:K108"/>
    <mergeCell ref="J109:K109"/>
    <mergeCell ref="J100:K100"/>
    <mergeCell ref="J101:K101"/>
    <mergeCell ref="J102:K102"/>
    <mergeCell ref="J103:K103"/>
    <mergeCell ref="J104:K104"/>
    <mergeCell ref="J115:K115"/>
    <mergeCell ref="J116:K116"/>
    <mergeCell ref="J117:K117"/>
    <mergeCell ref="J118:K118"/>
    <mergeCell ref="J119:K119"/>
    <mergeCell ref="J110:K110"/>
    <mergeCell ref="J111:K111"/>
    <mergeCell ref="J112:K112"/>
    <mergeCell ref="J113:K113"/>
    <mergeCell ref="J114:K114"/>
    <mergeCell ref="J125:K125"/>
    <mergeCell ref="J126:K126"/>
    <mergeCell ref="J127:K127"/>
    <mergeCell ref="J128:K128"/>
    <mergeCell ref="J129:K129"/>
    <mergeCell ref="J120:K120"/>
    <mergeCell ref="J121:K121"/>
    <mergeCell ref="J122:K122"/>
    <mergeCell ref="J123:K123"/>
    <mergeCell ref="J124:K124"/>
    <mergeCell ref="J135:K135"/>
    <mergeCell ref="J136:K136"/>
    <mergeCell ref="J137:K137"/>
    <mergeCell ref="J138:K138"/>
    <mergeCell ref="J139:K139"/>
    <mergeCell ref="J130:K130"/>
    <mergeCell ref="J131:K131"/>
    <mergeCell ref="J132:K132"/>
    <mergeCell ref="J133:K133"/>
    <mergeCell ref="J134:K134"/>
    <mergeCell ref="J145:K145"/>
    <mergeCell ref="J146:K146"/>
    <mergeCell ref="J147:K147"/>
    <mergeCell ref="J148:K148"/>
    <mergeCell ref="J149:K149"/>
    <mergeCell ref="J140:K140"/>
    <mergeCell ref="J141:K141"/>
    <mergeCell ref="J142:K142"/>
    <mergeCell ref="J143:K143"/>
    <mergeCell ref="J144:K144"/>
    <mergeCell ref="J155:K155"/>
    <mergeCell ref="J156:K156"/>
    <mergeCell ref="J157:K157"/>
    <mergeCell ref="J158:K158"/>
    <mergeCell ref="J159:K159"/>
    <mergeCell ref="J150:K150"/>
    <mergeCell ref="J151:K151"/>
    <mergeCell ref="J152:K152"/>
    <mergeCell ref="J153:K153"/>
    <mergeCell ref="J154:K154"/>
    <mergeCell ref="J165:K165"/>
    <mergeCell ref="J166:K166"/>
    <mergeCell ref="J167:K167"/>
    <mergeCell ref="J168:K168"/>
    <mergeCell ref="J169:K169"/>
    <mergeCell ref="J160:K160"/>
    <mergeCell ref="J161:K161"/>
    <mergeCell ref="J162:K162"/>
    <mergeCell ref="J163:K163"/>
    <mergeCell ref="J164:K164"/>
    <mergeCell ref="J175:K175"/>
    <mergeCell ref="J176:K176"/>
    <mergeCell ref="J177:K177"/>
    <mergeCell ref="J178:K178"/>
    <mergeCell ref="J179:K179"/>
    <mergeCell ref="J170:K170"/>
    <mergeCell ref="J171:K171"/>
    <mergeCell ref="J172:K172"/>
    <mergeCell ref="J173:K173"/>
    <mergeCell ref="J174:K174"/>
    <mergeCell ref="J193:K193"/>
    <mergeCell ref="J194:K194"/>
    <mergeCell ref="J185:K185"/>
    <mergeCell ref="J186:K186"/>
    <mergeCell ref="J187:K187"/>
    <mergeCell ref="J188:K188"/>
    <mergeCell ref="J189:K189"/>
    <mergeCell ref="J180:K180"/>
    <mergeCell ref="J181:K181"/>
    <mergeCell ref="J182:K182"/>
    <mergeCell ref="J183:K183"/>
    <mergeCell ref="J184:K184"/>
    <mergeCell ref="J200:K200"/>
    <mergeCell ref="J201:K201"/>
    <mergeCell ref="L1:N1"/>
    <mergeCell ref="L2:N2"/>
    <mergeCell ref="L3:N3"/>
    <mergeCell ref="L4:N4"/>
    <mergeCell ref="L5:N5"/>
    <mergeCell ref="L6:N6"/>
    <mergeCell ref="L7:N7"/>
    <mergeCell ref="L8:N8"/>
    <mergeCell ref="L9:N9"/>
    <mergeCell ref="L10:N10"/>
    <mergeCell ref="L11:N11"/>
    <mergeCell ref="L12:N12"/>
    <mergeCell ref="L13:N13"/>
    <mergeCell ref="L14:N14"/>
    <mergeCell ref="J195:K195"/>
    <mergeCell ref="J196:K196"/>
    <mergeCell ref="J197:K197"/>
    <mergeCell ref="J198:K198"/>
    <mergeCell ref="J199:K199"/>
    <mergeCell ref="J190:K190"/>
    <mergeCell ref="J191:K191"/>
    <mergeCell ref="J192:K192"/>
    <mergeCell ref="L20:N20"/>
    <mergeCell ref="L21:N21"/>
    <mergeCell ref="L22:N22"/>
    <mergeCell ref="L23:N23"/>
    <mergeCell ref="L24:N24"/>
    <mergeCell ref="L15:N15"/>
    <mergeCell ref="L16:N16"/>
    <mergeCell ref="L17:N17"/>
    <mergeCell ref="L18:N18"/>
    <mergeCell ref="L19:N19"/>
    <mergeCell ref="L30:N30"/>
    <mergeCell ref="L31:N31"/>
    <mergeCell ref="L32:N32"/>
    <mergeCell ref="L33:N33"/>
    <mergeCell ref="L34:N34"/>
    <mergeCell ref="L25:N25"/>
    <mergeCell ref="L26:N26"/>
    <mergeCell ref="L27:N27"/>
    <mergeCell ref="L28:N28"/>
    <mergeCell ref="L29:N29"/>
    <mergeCell ref="L40:N40"/>
    <mergeCell ref="L41:N41"/>
    <mergeCell ref="L42:N42"/>
    <mergeCell ref="L43:N43"/>
    <mergeCell ref="L44:N44"/>
    <mergeCell ref="L35:N35"/>
    <mergeCell ref="L36:N36"/>
    <mergeCell ref="L37:N37"/>
    <mergeCell ref="L38:N38"/>
    <mergeCell ref="L39:N39"/>
    <mergeCell ref="L50:N50"/>
    <mergeCell ref="L51:N51"/>
    <mergeCell ref="L52:N52"/>
    <mergeCell ref="L53:N53"/>
    <mergeCell ref="L54:N54"/>
    <mergeCell ref="L45:N45"/>
    <mergeCell ref="L46:N46"/>
    <mergeCell ref="L47:N47"/>
    <mergeCell ref="L48:N48"/>
    <mergeCell ref="L49:N49"/>
    <mergeCell ref="L60:N60"/>
    <mergeCell ref="L61:N61"/>
    <mergeCell ref="L62:N62"/>
    <mergeCell ref="L63:N63"/>
    <mergeCell ref="L64:N64"/>
    <mergeCell ref="L55:N55"/>
    <mergeCell ref="L56:N56"/>
    <mergeCell ref="L57:N57"/>
    <mergeCell ref="L58:N58"/>
    <mergeCell ref="L59:N59"/>
    <mergeCell ref="L70:N70"/>
    <mergeCell ref="L71:N71"/>
    <mergeCell ref="L72:N72"/>
    <mergeCell ref="L73:N73"/>
    <mergeCell ref="L74:N74"/>
    <mergeCell ref="L65:N65"/>
    <mergeCell ref="L66:N66"/>
    <mergeCell ref="L67:N67"/>
    <mergeCell ref="L68:N68"/>
    <mergeCell ref="L69:N69"/>
    <mergeCell ref="L80:N80"/>
    <mergeCell ref="L81:N81"/>
    <mergeCell ref="L82:N82"/>
    <mergeCell ref="L83:N83"/>
    <mergeCell ref="L84:N84"/>
    <mergeCell ref="L75:N75"/>
    <mergeCell ref="L76:N76"/>
    <mergeCell ref="L77:N77"/>
    <mergeCell ref="L78:N78"/>
    <mergeCell ref="L79:N79"/>
    <mergeCell ref="L90:N90"/>
    <mergeCell ref="L91:N91"/>
    <mergeCell ref="L92:N92"/>
    <mergeCell ref="L93:N93"/>
    <mergeCell ref="L94:N94"/>
    <mergeCell ref="L85:N85"/>
    <mergeCell ref="L86:N86"/>
    <mergeCell ref="L87:N87"/>
    <mergeCell ref="L88:N88"/>
    <mergeCell ref="L89:N89"/>
    <mergeCell ref="L100:N100"/>
    <mergeCell ref="L101:N101"/>
    <mergeCell ref="L102:N102"/>
    <mergeCell ref="L103:N103"/>
    <mergeCell ref="L104:N104"/>
    <mergeCell ref="L95:N95"/>
    <mergeCell ref="L96:N96"/>
    <mergeCell ref="L97:N97"/>
    <mergeCell ref="L98:N98"/>
    <mergeCell ref="L99:N99"/>
    <mergeCell ref="L110:N110"/>
    <mergeCell ref="L111:N111"/>
    <mergeCell ref="L112:N112"/>
    <mergeCell ref="L113:N113"/>
    <mergeCell ref="L114:N114"/>
    <mergeCell ref="L105:N105"/>
    <mergeCell ref="L106:N106"/>
    <mergeCell ref="L107:N107"/>
    <mergeCell ref="L108:N108"/>
    <mergeCell ref="L109:N109"/>
    <mergeCell ref="L120:N120"/>
    <mergeCell ref="L121:N121"/>
    <mergeCell ref="L122:N122"/>
    <mergeCell ref="L123:N123"/>
    <mergeCell ref="L124:N124"/>
    <mergeCell ref="L115:N115"/>
    <mergeCell ref="L116:N116"/>
    <mergeCell ref="L117:N117"/>
    <mergeCell ref="L118:N118"/>
    <mergeCell ref="L119:N119"/>
    <mergeCell ref="L130:N130"/>
    <mergeCell ref="L131:N131"/>
    <mergeCell ref="L132:N132"/>
    <mergeCell ref="L133:N133"/>
    <mergeCell ref="L134:N134"/>
    <mergeCell ref="L125:N125"/>
    <mergeCell ref="L126:N126"/>
    <mergeCell ref="L127:N127"/>
    <mergeCell ref="L128:N128"/>
    <mergeCell ref="L129:N129"/>
    <mergeCell ref="L140:N140"/>
    <mergeCell ref="L141:N141"/>
    <mergeCell ref="L142:N142"/>
    <mergeCell ref="L143:N143"/>
    <mergeCell ref="L144:N144"/>
    <mergeCell ref="L135:N135"/>
    <mergeCell ref="L136:N136"/>
    <mergeCell ref="L137:N137"/>
    <mergeCell ref="L138:N138"/>
    <mergeCell ref="L139:N139"/>
    <mergeCell ref="L150:N150"/>
    <mergeCell ref="L151:N151"/>
    <mergeCell ref="L152:N152"/>
    <mergeCell ref="L153:N153"/>
    <mergeCell ref="L154:N154"/>
    <mergeCell ref="L145:N145"/>
    <mergeCell ref="L146:N146"/>
    <mergeCell ref="L147:N147"/>
    <mergeCell ref="L148:N148"/>
    <mergeCell ref="L149:N149"/>
    <mergeCell ref="L160:N160"/>
    <mergeCell ref="L161:N161"/>
    <mergeCell ref="L162:N162"/>
    <mergeCell ref="L163:N163"/>
    <mergeCell ref="L164:N164"/>
    <mergeCell ref="L155:N155"/>
    <mergeCell ref="L156:N156"/>
    <mergeCell ref="L157:N157"/>
    <mergeCell ref="L158:N158"/>
    <mergeCell ref="L159:N159"/>
    <mergeCell ref="L170:N170"/>
    <mergeCell ref="L171:N171"/>
    <mergeCell ref="L172:N172"/>
    <mergeCell ref="L173:N173"/>
    <mergeCell ref="L174:N174"/>
    <mergeCell ref="L165:N165"/>
    <mergeCell ref="L166:N166"/>
    <mergeCell ref="L167:N167"/>
    <mergeCell ref="L168:N168"/>
    <mergeCell ref="L169:N169"/>
    <mergeCell ref="L180:N180"/>
    <mergeCell ref="L181:N181"/>
    <mergeCell ref="L182:N182"/>
    <mergeCell ref="L183:N183"/>
    <mergeCell ref="L184:N184"/>
    <mergeCell ref="L175:N175"/>
    <mergeCell ref="L176:N176"/>
    <mergeCell ref="L177:N177"/>
    <mergeCell ref="L178:N178"/>
    <mergeCell ref="L179:N179"/>
    <mergeCell ref="L198:N198"/>
    <mergeCell ref="L199:N199"/>
    <mergeCell ref="L190:N190"/>
    <mergeCell ref="L191:N191"/>
    <mergeCell ref="L192:N192"/>
    <mergeCell ref="L193:N193"/>
    <mergeCell ref="L194:N194"/>
    <mergeCell ref="L185:N185"/>
    <mergeCell ref="L186:N186"/>
    <mergeCell ref="L187:N187"/>
    <mergeCell ref="L188:N188"/>
    <mergeCell ref="L189:N189"/>
    <mergeCell ref="O15:Q15"/>
    <mergeCell ref="O16:Q16"/>
    <mergeCell ref="O17:Q17"/>
    <mergeCell ref="O18:Q18"/>
    <mergeCell ref="O19:Q19"/>
    <mergeCell ref="L200:N200"/>
    <mergeCell ref="L201:N201"/>
    <mergeCell ref="O1:Q1"/>
    <mergeCell ref="O2:Q2"/>
    <mergeCell ref="O3:Q3"/>
    <mergeCell ref="O4:Q4"/>
    <mergeCell ref="O5:Q5"/>
    <mergeCell ref="O6:Q6"/>
    <mergeCell ref="O7:Q7"/>
    <mergeCell ref="O8:Q8"/>
    <mergeCell ref="O9:Q9"/>
    <mergeCell ref="O10:Q10"/>
    <mergeCell ref="O11:Q11"/>
    <mergeCell ref="O12:Q12"/>
    <mergeCell ref="O13:Q13"/>
    <mergeCell ref="O14:Q14"/>
    <mergeCell ref="L195:N195"/>
    <mergeCell ref="L196:N196"/>
    <mergeCell ref="L197:N197"/>
    <mergeCell ref="O25:Q25"/>
    <mergeCell ref="O26:Q26"/>
    <mergeCell ref="O27:Q27"/>
    <mergeCell ref="O28:Q28"/>
    <mergeCell ref="O29:Q29"/>
    <mergeCell ref="O20:Q20"/>
    <mergeCell ref="O21:Q21"/>
    <mergeCell ref="O22:Q22"/>
    <mergeCell ref="O23:Q23"/>
    <mergeCell ref="O24:Q24"/>
    <mergeCell ref="O35:Q35"/>
    <mergeCell ref="O36:Q36"/>
    <mergeCell ref="O37:Q37"/>
    <mergeCell ref="O38:Q38"/>
    <mergeCell ref="O39:Q39"/>
    <mergeCell ref="O30:Q30"/>
    <mergeCell ref="O31:Q31"/>
    <mergeCell ref="O32:Q32"/>
    <mergeCell ref="O33:Q33"/>
    <mergeCell ref="O34:Q34"/>
    <mergeCell ref="O45:Q45"/>
    <mergeCell ref="O46:Q46"/>
    <mergeCell ref="O47:Q47"/>
    <mergeCell ref="O48:Q48"/>
    <mergeCell ref="O49:Q49"/>
    <mergeCell ref="O40:Q40"/>
    <mergeCell ref="O41:Q41"/>
    <mergeCell ref="O42:Q42"/>
    <mergeCell ref="O43:Q43"/>
    <mergeCell ref="O44:Q44"/>
    <mergeCell ref="O55:Q55"/>
    <mergeCell ref="O56:Q56"/>
    <mergeCell ref="O57:Q57"/>
    <mergeCell ref="O58:Q58"/>
    <mergeCell ref="O59:Q59"/>
    <mergeCell ref="O50:Q50"/>
    <mergeCell ref="O51:Q51"/>
    <mergeCell ref="O52:Q52"/>
    <mergeCell ref="O53:Q53"/>
    <mergeCell ref="O54:Q54"/>
    <mergeCell ref="O65:Q65"/>
    <mergeCell ref="O66:Q66"/>
    <mergeCell ref="O67:Q67"/>
    <mergeCell ref="O68:Q68"/>
    <mergeCell ref="O69:Q69"/>
    <mergeCell ref="O60:Q60"/>
    <mergeCell ref="O61:Q61"/>
    <mergeCell ref="O62:Q62"/>
    <mergeCell ref="O63:Q63"/>
    <mergeCell ref="O64:Q64"/>
    <mergeCell ref="O76:Q76"/>
    <mergeCell ref="O77:Q77"/>
    <mergeCell ref="O78:Q78"/>
    <mergeCell ref="O79:Q79"/>
    <mergeCell ref="O80:Q80"/>
    <mergeCell ref="O70:Q70"/>
    <mergeCell ref="O71:Q71"/>
    <mergeCell ref="O72:Q72"/>
    <mergeCell ref="O73:Q73"/>
    <mergeCell ref="O75:Q75"/>
    <mergeCell ref="O74:Q74"/>
    <mergeCell ref="O86:Q86"/>
    <mergeCell ref="O87:Q87"/>
    <mergeCell ref="O88:Q88"/>
    <mergeCell ref="O89:Q89"/>
    <mergeCell ref="O90:Q90"/>
    <mergeCell ref="O81:Q81"/>
    <mergeCell ref="O82:Q82"/>
    <mergeCell ref="O83:Q83"/>
    <mergeCell ref="O84:Q84"/>
    <mergeCell ref="O85:Q85"/>
    <mergeCell ref="O96:Q96"/>
    <mergeCell ref="O97:Q97"/>
    <mergeCell ref="O98:Q98"/>
    <mergeCell ref="O99:Q99"/>
    <mergeCell ref="O100:Q100"/>
    <mergeCell ref="O91:Q91"/>
    <mergeCell ref="O92:Q92"/>
    <mergeCell ref="O93:Q93"/>
    <mergeCell ref="O94:Q94"/>
    <mergeCell ref="O95:Q95"/>
    <mergeCell ref="O106:Q106"/>
    <mergeCell ref="O107:Q107"/>
    <mergeCell ref="O108:Q108"/>
    <mergeCell ref="O109:Q109"/>
    <mergeCell ref="O110:Q110"/>
    <mergeCell ref="O101:Q101"/>
    <mergeCell ref="O102:Q102"/>
    <mergeCell ref="O103:Q103"/>
    <mergeCell ref="O104:Q104"/>
    <mergeCell ref="O105:Q105"/>
    <mergeCell ref="O116:Q116"/>
    <mergeCell ref="O117:Q117"/>
    <mergeCell ref="O118:Q118"/>
    <mergeCell ref="O119:Q119"/>
    <mergeCell ref="O120:Q120"/>
    <mergeCell ref="O111:Q111"/>
    <mergeCell ref="O112:Q112"/>
    <mergeCell ref="O113:Q113"/>
    <mergeCell ref="O114:Q114"/>
    <mergeCell ref="O115:Q115"/>
    <mergeCell ref="O126:Q126"/>
    <mergeCell ref="O127:Q127"/>
    <mergeCell ref="O128:Q128"/>
    <mergeCell ref="O129:Q129"/>
    <mergeCell ref="O130:Q130"/>
    <mergeCell ref="O121:Q121"/>
    <mergeCell ref="O122:Q122"/>
    <mergeCell ref="O123:Q123"/>
    <mergeCell ref="O124:Q124"/>
    <mergeCell ref="O125:Q125"/>
    <mergeCell ref="O136:Q136"/>
    <mergeCell ref="O137:Q137"/>
    <mergeCell ref="O138:Q138"/>
    <mergeCell ref="O139:Q139"/>
    <mergeCell ref="O140:Q140"/>
    <mergeCell ref="O131:Q131"/>
    <mergeCell ref="O132:Q132"/>
    <mergeCell ref="O133:Q133"/>
    <mergeCell ref="O134:Q134"/>
    <mergeCell ref="O135:Q135"/>
    <mergeCell ref="O146:Q146"/>
    <mergeCell ref="O147:Q147"/>
    <mergeCell ref="O148:Q148"/>
    <mergeCell ref="O149:Q149"/>
    <mergeCell ref="O150:Q150"/>
    <mergeCell ref="O141:Q141"/>
    <mergeCell ref="O142:Q142"/>
    <mergeCell ref="O143:Q143"/>
    <mergeCell ref="O144:Q144"/>
    <mergeCell ref="O145:Q145"/>
    <mergeCell ref="O156:Q156"/>
    <mergeCell ref="O157:Q157"/>
    <mergeCell ref="O158:Q158"/>
    <mergeCell ref="O159:Q159"/>
    <mergeCell ref="O160:Q160"/>
    <mergeCell ref="O151:Q151"/>
    <mergeCell ref="O152:Q152"/>
    <mergeCell ref="O153:Q153"/>
    <mergeCell ref="O154:Q154"/>
    <mergeCell ref="O155:Q155"/>
    <mergeCell ref="O166:Q166"/>
    <mergeCell ref="O167:Q167"/>
    <mergeCell ref="O168:Q168"/>
    <mergeCell ref="O169:Q169"/>
    <mergeCell ref="O170:Q170"/>
    <mergeCell ref="O161:Q161"/>
    <mergeCell ref="O162:Q162"/>
    <mergeCell ref="O163:Q163"/>
    <mergeCell ref="O164:Q164"/>
    <mergeCell ref="O165:Q165"/>
    <mergeCell ref="O176:Q176"/>
    <mergeCell ref="O177:Q177"/>
    <mergeCell ref="O178:Q178"/>
    <mergeCell ref="O179:Q179"/>
    <mergeCell ref="O180:Q180"/>
    <mergeCell ref="O171:Q171"/>
    <mergeCell ref="O172:Q172"/>
    <mergeCell ref="O173:Q173"/>
    <mergeCell ref="O174:Q174"/>
    <mergeCell ref="O175:Q175"/>
    <mergeCell ref="AI15:AK15"/>
    <mergeCell ref="AI17:AK17"/>
    <mergeCell ref="AI18:AK18"/>
    <mergeCell ref="O201:Q201"/>
    <mergeCell ref="O196:Q196"/>
    <mergeCell ref="O197:Q197"/>
    <mergeCell ref="O198:Q198"/>
    <mergeCell ref="O199:Q199"/>
    <mergeCell ref="O200:Q200"/>
    <mergeCell ref="O191:Q191"/>
    <mergeCell ref="O192:Q192"/>
    <mergeCell ref="O193:Q193"/>
    <mergeCell ref="O194:Q194"/>
    <mergeCell ref="O195:Q195"/>
    <mergeCell ref="O186:Q186"/>
    <mergeCell ref="O187:Q187"/>
    <mergeCell ref="O188:Q188"/>
    <mergeCell ref="O189:Q189"/>
    <mergeCell ref="O190:Q190"/>
    <mergeCell ref="O181:Q181"/>
    <mergeCell ref="O182:Q182"/>
    <mergeCell ref="O183:Q183"/>
    <mergeCell ref="O184:Q184"/>
    <mergeCell ref="O185:Q185"/>
    <mergeCell ref="AN5:AN6"/>
    <mergeCell ref="AI8:AJ8"/>
    <mergeCell ref="AI9:AJ9"/>
    <mergeCell ref="AI10:AM11"/>
    <mergeCell ref="AN10:AN11"/>
    <mergeCell ref="AI4:AJ4"/>
    <mergeCell ref="AI3:AJ3"/>
    <mergeCell ref="AI5:AM6"/>
    <mergeCell ref="AI14:AK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17" sqref="A17:E18"/>
    </sheetView>
  </sheetViews>
  <sheetFormatPr defaultRowHeight="15" x14ac:dyDescent="0.25"/>
  <cols>
    <col min="1" max="1" width="48.7109375" customWidth="1"/>
    <col min="2" max="2" width="20.85546875" customWidth="1"/>
    <col min="3" max="3" width="9" customWidth="1"/>
    <col min="4" max="4" width="14.7109375" customWidth="1"/>
    <col min="5" max="5" width="11.85546875" customWidth="1"/>
    <col min="6" max="6" width="14.140625" bestFit="1" customWidth="1"/>
    <col min="7" max="7" width="11.85546875" bestFit="1" customWidth="1"/>
  </cols>
  <sheetData>
    <row r="1" spans="1:9" ht="15.75" thickBot="1" x14ac:dyDescent="0.3">
      <c r="A1" s="6" t="s">
        <v>16</v>
      </c>
      <c r="B1" s="6" t="s">
        <v>15</v>
      </c>
      <c r="G1" s="38" t="s">
        <v>3</v>
      </c>
      <c r="H1" s="39"/>
      <c r="I1" s="9"/>
    </row>
    <row r="2" spans="1:9" ht="24" x14ac:dyDescent="0.25">
      <c r="A2" s="6" t="s">
        <v>13</v>
      </c>
      <c r="B2" t="s">
        <v>5</v>
      </c>
      <c r="C2" t="s">
        <v>8</v>
      </c>
      <c r="D2" t="s">
        <v>14</v>
      </c>
      <c r="G2" s="10" t="s">
        <v>18</v>
      </c>
      <c r="H2" s="12" t="s">
        <v>20</v>
      </c>
      <c r="I2" s="42"/>
    </row>
    <row r="3" spans="1:9" ht="15.75" thickBot="1" x14ac:dyDescent="0.3">
      <c r="A3" s="7" t="s">
        <v>10</v>
      </c>
      <c r="B3" s="8">
        <v>30</v>
      </c>
      <c r="C3" s="8">
        <v>20</v>
      </c>
      <c r="D3" s="8">
        <v>50</v>
      </c>
      <c r="G3" s="11" t="s">
        <v>19</v>
      </c>
      <c r="H3" s="13" t="s">
        <v>19</v>
      </c>
      <c r="I3" s="43"/>
    </row>
    <row r="4" spans="1:9" ht="15.75" thickBot="1" x14ac:dyDescent="0.3">
      <c r="A4" s="7" t="s">
        <v>4</v>
      </c>
      <c r="B4" s="8">
        <v>98</v>
      </c>
      <c r="C4" s="8">
        <v>52</v>
      </c>
      <c r="D4" s="8">
        <v>150</v>
      </c>
      <c r="G4" s="11">
        <v>11</v>
      </c>
      <c r="H4" s="13">
        <v>15</v>
      </c>
      <c r="I4" s="14"/>
    </row>
    <row r="5" spans="1:9" ht="15.75" thickBot="1" x14ac:dyDescent="0.3">
      <c r="A5" s="7" t="s">
        <v>14</v>
      </c>
      <c r="B5" s="8">
        <v>128</v>
      </c>
      <c r="C5" s="8">
        <v>72</v>
      </c>
      <c r="D5" s="8">
        <v>200</v>
      </c>
      <c r="G5" s="11">
        <v>16</v>
      </c>
      <c r="H5" s="13">
        <v>20</v>
      </c>
      <c r="I5" s="14"/>
    </row>
    <row r="6" spans="1:9" ht="15.75" thickBot="1" x14ac:dyDescent="0.3">
      <c r="G6" s="11">
        <v>21</v>
      </c>
      <c r="H6" s="13">
        <v>25</v>
      </c>
      <c r="I6" s="14"/>
    </row>
    <row r="7" spans="1:9" ht="15.75" thickBot="1" x14ac:dyDescent="0.3">
      <c r="G7" s="11">
        <v>26</v>
      </c>
      <c r="H7" s="13">
        <v>30</v>
      </c>
      <c r="I7" s="14"/>
    </row>
    <row r="8" spans="1:9" ht="15.75" thickBot="1" x14ac:dyDescent="0.3">
      <c r="A8" s="6" t="s">
        <v>17</v>
      </c>
      <c r="B8" s="6" t="s">
        <v>15</v>
      </c>
      <c r="G8" s="11">
        <v>31</v>
      </c>
      <c r="H8" s="13">
        <v>35</v>
      </c>
      <c r="I8" s="14"/>
    </row>
    <row r="9" spans="1:9" ht="15.75" thickBot="1" x14ac:dyDescent="0.3">
      <c r="A9" s="6" t="s">
        <v>13</v>
      </c>
      <c r="B9" t="s">
        <v>7</v>
      </c>
      <c r="C9" t="s">
        <v>9</v>
      </c>
      <c r="D9" t="s">
        <v>6</v>
      </c>
      <c r="E9" t="s">
        <v>14</v>
      </c>
      <c r="G9" s="11">
        <v>36</v>
      </c>
      <c r="H9" s="13">
        <v>40</v>
      </c>
      <c r="I9" s="14"/>
    </row>
    <row r="10" spans="1:9" ht="15.75" thickBot="1" x14ac:dyDescent="0.3">
      <c r="A10" s="7" t="s">
        <v>10</v>
      </c>
      <c r="B10" s="8">
        <v>30</v>
      </c>
      <c r="C10" s="8">
        <v>10</v>
      </c>
      <c r="D10" s="8">
        <v>10</v>
      </c>
      <c r="E10" s="8">
        <v>50</v>
      </c>
      <c r="G10" s="11">
        <v>41</v>
      </c>
      <c r="H10" s="13">
        <v>45</v>
      </c>
      <c r="I10" s="14"/>
    </row>
    <row r="11" spans="1:9" ht="15.75" thickBot="1" x14ac:dyDescent="0.3">
      <c r="A11" s="7" t="s">
        <v>4</v>
      </c>
      <c r="B11" s="8">
        <v>46</v>
      </c>
      <c r="C11" s="8">
        <v>36</v>
      </c>
      <c r="D11" s="8">
        <v>68</v>
      </c>
      <c r="E11" s="8">
        <v>150</v>
      </c>
      <c r="G11" s="11">
        <v>46</v>
      </c>
      <c r="H11" s="13">
        <v>50</v>
      </c>
      <c r="I11" s="14"/>
    </row>
    <row r="12" spans="1:9" ht="15.75" thickBot="1" x14ac:dyDescent="0.3">
      <c r="A12" s="7" t="s">
        <v>14</v>
      </c>
      <c r="B12" s="8">
        <v>76</v>
      </c>
      <c r="C12" s="8">
        <v>46</v>
      </c>
      <c r="D12" s="8">
        <v>78</v>
      </c>
      <c r="E12" s="8">
        <v>200</v>
      </c>
      <c r="G12" s="11">
        <v>51</v>
      </c>
      <c r="H12" s="13">
        <v>55</v>
      </c>
      <c r="I12" s="15"/>
    </row>
    <row r="13" spans="1:9" ht="15.75" thickBot="1" x14ac:dyDescent="0.3">
      <c r="G13" s="11">
        <v>56</v>
      </c>
      <c r="H13" s="13">
        <v>60</v>
      </c>
      <c r="I13" s="14"/>
    </row>
    <row r="14" spans="1:9" ht="15.75" thickBot="1" x14ac:dyDescent="0.3">
      <c r="G14" s="11">
        <v>61</v>
      </c>
      <c r="H14" s="13">
        <v>65</v>
      </c>
      <c r="I14" s="14"/>
    </row>
    <row r="15" spans="1:9" ht="15.75" thickBot="1" x14ac:dyDescent="0.3">
      <c r="A15" s="6" t="s">
        <v>17</v>
      </c>
      <c r="B15" s="6" t="s">
        <v>15</v>
      </c>
      <c r="G15" s="11">
        <v>66</v>
      </c>
      <c r="H15" s="13">
        <v>70</v>
      </c>
      <c r="I15" s="14"/>
    </row>
    <row r="16" spans="1:9" ht="15.75" thickBot="1" x14ac:dyDescent="0.3">
      <c r="A16" s="6" t="s">
        <v>13</v>
      </c>
      <c r="B16" t="s">
        <v>7</v>
      </c>
      <c r="C16" t="s">
        <v>9</v>
      </c>
      <c r="D16" t="s">
        <v>6</v>
      </c>
      <c r="E16" t="s">
        <v>14</v>
      </c>
      <c r="G16" s="11">
        <v>71</v>
      </c>
      <c r="H16" s="13">
        <v>75</v>
      </c>
      <c r="I16" s="14"/>
    </row>
    <row r="17" spans="1:9" ht="15.75" thickBot="1" x14ac:dyDescent="0.3">
      <c r="A17" s="7" t="s">
        <v>5</v>
      </c>
      <c r="B17" s="8">
        <v>48</v>
      </c>
      <c r="C17" s="8">
        <v>26</v>
      </c>
      <c r="D17" s="8">
        <v>54</v>
      </c>
      <c r="E17" s="8">
        <v>128</v>
      </c>
      <c r="G17" s="38" t="s">
        <v>22</v>
      </c>
      <c r="H17" s="39"/>
      <c r="I17" s="14"/>
    </row>
    <row r="18" spans="1:9" x14ac:dyDescent="0.25">
      <c r="A18" s="7" t="s">
        <v>8</v>
      </c>
      <c r="B18" s="8">
        <v>28</v>
      </c>
      <c r="C18" s="8">
        <v>20</v>
      </c>
      <c r="D18" s="8">
        <v>24</v>
      </c>
      <c r="E18" s="8">
        <v>72</v>
      </c>
    </row>
    <row r="19" spans="1:9" x14ac:dyDescent="0.25">
      <c r="A19" s="7" t="s">
        <v>14</v>
      </c>
      <c r="B19" s="8">
        <v>76</v>
      </c>
      <c r="C19" s="8">
        <v>46</v>
      </c>
      <c r="D19" s="8">
        <v>78</v>
      </c>
      <c r="E19" s="8">
        <v>200</v>
      </c>
    </row>
  </sheetData>
  <mergeCells count="3">
    <mergeCell ref="G1:H1"/>
    <mergeCell ref="I2:I3"/>
    <mergeCell ref="G17:H17"/>
  </mergeCell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 лист</vt:lpstr>
      <vt:lpstr>Дополнительный лист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p108_01</dc:creator>
  <cp:lastModifiedBy>LeroIKudaibergen</cp:lastModifiedBy>
  <dcterms:created xsi:type="dcterms:W3CDTF">2022-05-05T10:51:33Z</dcterms:created>
  <dcterms:modified xsi:type="dcterms:W3CDTF">2024-06-19T12:36:20Z</dcterms:modified>
</cp:coreProperties>
</file>