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real estate\website\计算器\"/>
    </mc:Choice>
  </mc:AlternateContent>
  <xr:revisionPtr revIDLastSave="0" documentId="13_ncr:1_{26C9AC76-4091-4FAB-BA2B-087919A14757}" xr6:coauthVersionLast="45" xr6:coauthVersionMax="45" xr10:uidLastSave="{00000000-0000-0000-0000-000000000000}"/>
  <bookViews>
    <workbookView xWindow="-90" yWindow="-90" windowWidth="19380" windowHeight="10380" xr2:uid="{E98BBC94-5954-4A1F-8FAB-F7BEEBA5694C}"/>
  </bookViews>
  <sheets>
    <sheet name="Mortgage+Expens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3" l="1"/>
  <c r="B20" i="3"/>
  <c r="B26" i="3"/>
  <c r="B22" i="3"/>
  <c r="B21" i="3"/>
  <c r="E3" i="3"/>
  <c r="G3" i="3" l="1"/>
  <c r="F3" i="3"/>
  <c r="B17" i="3"/>
  <c r="E10" i="3" s="1"/>
  <c r="E32" i="3" l="1"/>
  <c r="E21" i="3"/>
  <c r="E25" i="3"/>
  <c r="E29" i="3"/>
  <c r="E24" i="3"/>
  <c r="E28" i="3"/>
  <c r="E18" i="3"/>
  <c r="E22" i="3"/>
  <c r="E26" i="3"/>
  <c r="E30" i="3"/>
  <c r="E20" i="3"/>
  <c r="E19" i="3"/>
  <c r="E23" i="3"/>
  <c r="E27" i="3"/>
  <c r="E31" i="3"/>
  <c r="E15" i="3"/>
  <c r="E11" i="3"/>
  <c r="E13" i="3"/>
  <c r="E17" i="3"/>
  <c r="E12" i="3"/>
  <c r="B18" i="3"/>
  <c r="E14" i="3"/>
  <c r="E16" i="3"/>
  <c r="E4" i="3"/>
  <c r="E5" i="3"/>
  <c r="E6" i="3"/>
  <c r="E7" i="3"/>
  <c r="E8" i="3"/>
  <c r="E9" i="3"/>
  <c r="B19" i="3" l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B24" i="3" l="1"/>
  <c r="B23" i="3" l="1"/>
</calcChain>
</file>

<file path=xl/sharedStrings.xml><?xml version="1.0" encoding="utf-8"?>
<sst xmlns="http://schemas.openxmlformats.org/spreadsheetml/2006/main" count="28" uniqueCount="28">
  <si>
    <t>输入</t>
  </si>
  <si>
    <t>金额</t>
  </si>
  <si>
    <t>结果</t>
  </si>
  <si>
    <t>房价</t>
  </si>
  <si>
    <t>首付</t>
  </si>
  <si>
    <t>利率</t>
  </si>
  <si>
    <t>贷款年限 (最多30年 )</t>
  </si>
  <si>
    <t>过户费用</t>
  </si>
  <si>
    <t>通胀率</t>
  </si>
  <si>
    <t>公式</t>
  </si>
  <si>
    <t>年</t>
  </si>
  <si>
    <t>年地产税</t>
  </si>
  <si>
    <t>年地产税增长率</t>
  </si>
  <si>
    <t>年房屋保险金额</t>
  </si>
  <si>
    <t>年房屋保险增长率</t>
  </si>
  <si>
    <t>月供本息支出</t>
  </si>
  <si>
    <t>总地产税</t>
  </si>
  <si>
    <t>总保险支出</t>
  </si>
  <si>
    <t>月供总额的现值（计入通货膨胀）</t>
  </si>
  <si>
    <t>地产税和保险总支出</t>
  </si>
  <si>
    <t>地产税和保险总支出的现值（计入通货膨胀）</t>
  </si>
  <si>
    <t>月供本息总支出</t>
  </si>
  <si>
    <t>月供本息的现值（计入通货膨胀）</t>
  </si>
  <si>
    <t>第一个月包括地税和保险的月供金额</t>
  </si>
  <si>
    <t>包括地税和保险的月供总额</t>
  </si>
  <si>
    <t>年本息支出</t>
  </si>
  <si>
    <t>地产税</t>
  </si>
  <si>
    <t>保险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</si>
</sst>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&quot;$&quot;#,##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8" fontId="0" fillId="0" borderId="0" xfId="0" applyNumberFormat="1"/>
    <xf numFmtId="6" fontId="0" fillId="0" borderId="0" xfId="0" applyNumberFormat="1"/>
    <xf numFmtId="165" fontId="0" fillId="0" borderId="0" xfId="0" applyNumberFormat="1"/>
    <xf numFmtId="42" fontId="0" fillId="0" borderId="0" xfId="0" applyNumberFormat="1"/>
    <xf numFmtId="5" fontId="0" fillId="0" borderId="0" xfId="0" applyNumberFormat="1"/>
    <xf numFmtId="5" fontId="1" fillId="0" borderId="0" xfId="0" applyNumberFormat="1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5891-795A-4B78-9EB9-386BA241B30B}">
  <dimension ref="A1:G32"/>
  <sheetViews>
    <sheetView tabSelected="1" zoomScale="80" zoomScaleNormal="80" workbookViewId="0">
      <selection activeCell="E1" sqref="E1:E1048576"/>
    </sheetView>
  </sheetViews>
  <sheetFormatPr defaultRowHeight="14.75" x14ac:dyDescent="0.75"/>
  <cols>
    <col min="1" max="1" width="41.7265625" bestFit="1" customWidth="1"/>
    <col min="2" max="2" width="15.7265625" customWidth="1"/>
    <col min="3" max="3" width="10.86328125" bestFit="1" customWidth="1"/>
    <col min="4" max="4" width="9.7265625" bestFit="1" customWidth="1"/>
    <col min="5" max="5" width="20.5" customWidth="1"/>
    <col min="6" max="6" width="15.54296875" customWidth="1"/>
    <col min="7" max="7" width="16.26953125" customWidth="1"/>
  </cols>
  <sheetData>
    <row r="1" spans="1:7" x14ac:dyDescent="0.75">
      <c r="A1" s="4" t="s">
        <v>0</v>
      </c>
      <c r="B1" s="4" t="s">
        <v>1</v>
      </c>
      <c r="D1" s="1" t="s">
        <v>9</v>
      </c>
    </row>
    <row r="2" spans="1:7" x14ac:dyDescent="0.75">
      <c r="A2" t="s">
        <v>3</v>
      </c>
      <c r="B2" s="2">
        <v>100000</v>
      </c>
      <c r="D2" t="s">
        <v>10</v>
      </c>
      <c r="E2" t="s">
        <v>25</v>
      </c>
      <c r="F2" t="s">
        <v>26</v>
      </c>
      <c r="G2" t="s">
        <v>27</v>
      </c>
    </row>
    <row r="3" spans="1:7" x14ac:dyDescent="0.75">
      <c r="A3" t="s">
        <v>4</v>
      </c>
      <c r="B3" s="2">
        <v>20000</v>
      </c>
      <c r="D3">
        <v>1</v>
      </c>
      <c r="E3" s="6">
        <f>IF(D3&gt;$B$5,0,$B$17*12)</f>
        <v>4864.1789743284544</v>
      </c>
      <c r="F3" s="9">
        <f>B9</f>
        <v>1500</v>
      </c>
      <c r="G3" s="9">
        <f>B11</f>
        <v>800</v>
      </c>
    </row>
    <row r="4" spans="1:7" x14ac:dyDescent="0.75">
      <c r="A4" t="s">
        <v>5</v>
      </c>
      <c r="B4" s="3">
        <v>4.4999999999999998E-2</v>
      </c>
      <c r="D4">
        <v>2</v>
      </c>
      <c r="E4" s="6">
        <f t="shared" ref="E3:E32" si="0">IF(D4&gt;$B$5,0,$B$17*12)</f>
        <v>4864.1789743284544</v>
      </c>
      <c r="F4" s="9">
        <f>IF(E4&gt;0,F3*(1+$B$10),0)</f>
        <v>1545</v>
      </c>
      <c r="G4" s="9">
        <f>IF(E4&gt;0,G3*(1+$B$12),0)</f>
        <v>824</v>
      </c>
    </row>
    <row r="5" spans="1:7" x14ac:dyDescent="0.75">
      <c r="A5" t="s">
        <v>6</v>
      </c>
      <c r="B5">
        <v>30</v>
      </c>
      <c r="D5">
        <v>3</v>
      </c>
      <c r="E5" s="6">
        <f t="shared" si="0"/>
        <v>4864.1789743284544</v>
      </c>
      <c r="F5" s="9">
        <f t="shared" ref="F5:F32" si="1">IF(E5&gt;0,F4*(1+$B$10),0)</f>
        <v>1591.3500000000001</v>
      </c>
      <c r="G5" s="9">
        <f t="shared" ref="G5:G32" si="2">IF(E5&gt;0,G4*(1+$B$12),0)</f>
        <v>848.72</v>
      </c>
    </row>
    <row r="6" spans="1:7" x14ac:dyDescent="0.75">
      <c r="A6" t="s">
        <v>7</v>
      </c>
      <c r="B6" s="2">
        <v>3000</v>
      </c>
      <c r="D6">
        <v>4</v>
      </c>
      <c r="E6" s="6">
        <f t="shared" si="0"/>
        <v>4864.1789743284544</v>
      </c>
      <c r="F6" s="9">
        <f t="shared" si="1"/>
        <v>1639.0905000000002</v>
      </c>
      <c r="G6" s="9">
        <f t="shared" si="2"/>
        <v>874.1816</v>
      </c>
    </row>
    <row r="7" spans="1:7" x14ac:dyDescent="0.75">
      <c r="A7" t="s">
        <v>8</v>
      </c>
      <c r="B7" s="3">
        <v>0.03</v>
      </c>
      <c r="D7">
        <v>5</v>
      </c>
      <c r="E7" s="6">
        <f t="shared" si="0"/>
        <v>4864.1789743284544</v>
      </c>
      <c r="F7" s="9">
        <f t="shared" si="1"/>
        <v>1688.2632150000004</v>
      </c>
      <c r="G7" s="9">
        <f t="shared" si="2"/>
        <v>900.40704800000003</v>
      </c>
    </row>
    <row r="8" spans="1:7" x14ac:dyDescent="0.75">
      <c r="D8">
        <v>6</v>
      </c>
      <c r="E8" s="6">
        <f t="shared" si="0"/>
        <v>4864.1789743284544</v>
      </c>
      <c r="F8" s="9">
        <f t="shared" si="1"/>
        <v>1738.9111114500004</v>
      </c>
      <c r="G8" s="9">
        <f t="shared" si="2"/>
        <v>927.41925944000002</v>
      </c>
    </row>
    <row r="9" spans="1:7" x14ac:dyDescent="0.75">
      <c r="A9" t="s">
        <v>11</v>
      </c>
      <c r="B9" s="8">
        <v>1500</v>
      </c>
      <c r="D9">
        <v>7</v>
      </c>
      <c r="E9" s="6">
        <f t="shared" si="0"/>
        <v>4864.1789743284544</v>
      </c>
      <c r="F9" s="9">
        <f t="shared" si="1"/>
        <v>1791.0784447935005</v>
      </c>
      <c r="G9" s="9">
        <f t="shared" si="2"/>
        <v>955.24183722320004</v>
      </c>
    </row>
    <row r="10" spans="1:7" x14ac:dyDescent="0.75">
      <c r="A10" t="s">
        <v>12</v>
      </c>
      <c r="B10" s="7">
        <v>0.03</v>
      </c>
      <c r="D10">
        <v>8</v>
      </c>
      <c r="E10" s="6">
        <f t="shared" si="0"/>
        <v>4864.1789743284544</v>
      </c>
      <c r="F10" s="9">
        <f t="shared" si="1"/>
        <v>1844.8107981373055</v>
      </c>
      <c r="G10" s="9">
        <f t="shared" si="2"/>
        <v>983.89909233989601</v>
      </c>
    </row>
    <row r="11" spans="1:7" x14ac:dyDescent="0.75">
      <c r="A11" t="s">
        <v>13</v>
      </c>
      <c r="B11" s="8">
        <v>800</v>
      </c>
      <c r="D11">
        <v>9</v>
      </c>
      <c r="E11" s="6">
        <f t="shared" si="0"/>
        <v>4864.1789743284544</v>
      </c>
      <c r="F11" s="9">
        <f t="shared" si="1"/>
        <v>1900.1551220814247</v>
      </c>
      <c r="G11" s="9">
        <f t="shared" si="2"/>
        <v>1013.416065110093</v>
      </c>
    </row>
    <row r="12" spans="1:7" x14ac:dyDescent="0.75">
      <c r="A12" t="s">
        <v>14</v>
      </c>
      <c r="B12" s="7">
        <v>0.03</v>
      </c>
      <c r="D12">
        <v>10</v>
      </c>
      <c r="E12" s="6">
        <f t="shared" si="0"/>
        <v>4864.1789743284544</v>
      </c>
      <c r="F12" s="9">
        <f t="shared" si="1"/>
        <v>1957.1597757438674</v>
      </c>
      <c r="G12" s="9">
        <f t="shared" si="2"/>
        <v>1043.8185470633957</v>
      </c>
    </row>
    <row r="13" spans="1:7" x14ac:dyDescent="0.75">
      <c r="C13" s="5"/>
      <c r="D13">
        <v>11</v>
      </c>
      <c r="E13" s="6">
        <f t="shared" si="0"/>
        <v>4864.1789743284544</v>
      </c>
      <c r="F13" s="9">
        <f t="shared" si="1"/>
        <v>2015.8745690161834</v>
      </c>
      <c r="G13" s="9">
        <f t="shared" si="2"/>
        <v>1075.1331034752977</v>
      </c>
    </row>
    <row r="14" spans="1:7" x14ac:dyDescent="0.75">
      <c r="D14">
        <v>12</v>
      </c>
      <c r="E14" s="6">
        <f t="shared" si="0"/>
        <v>4864.1789743284544</v>
      </c>
      <c r="F14" s="9">
        <f t="shared" si="1"/>
        <v>2076.3508060866689</v>
      </c>
      <c r="G14" s="9">
        <f t="shared" si="2"/>
        <v>1107.3870965795568</v>
      </c>
    </row>
    <row r="15" spans="1:7" x14ac:dyDescent="0.75">
      <c r="D15">
        <v>13</v>
      </c>
      <c r="E15" s="6">
        <f t="shared" si="0"/>
        <v>4864.1789743284544</v>
      </c>
      <c r="F15" s="9">
        <f t="shared" si="1"/>
        <v>2138.641330269269</v>
      </c>
      <c r="G15" s="9">
        <f t="shared" si="2"/>
        <v>1140.6087094769434</v>
      </c>
    </row>
    <row r="16" spans="1:7" x14ac:dyDescent="0.75">
      <c r="A16" s="1" t="s">
        <v>2</v>
      </c>
      <c r="D16">
        <v>14</v>
      </c>
      <c r="E16" s="6">
        <f t="shared" si="0"/>
        <v>4864.1789743284544</v>
      </c>
      <c r="F16" s="9">
        <f t="shared" si="1"/>
        <v>2202.8005701773473</v>
      </c>
      <c r="G16" s="9">
        <f t="shared" si="2"/>
        <v>1174.8269707612517</v>
      </c>
    </row>
    <row r="17" spans="1:7" x14ac:dyDescent="0.75">
      <c r="A17" t="s">
        <v>15</v>
      </c>
      <c r="B17" s="6">
        <f>PMT(B4/12,B5*12,B3-B2,0,0)</f>
        <v>405.34824786070453</v>
      </c>
      <c r="D17">
        <v>15</v>
      </c>
      <c r="E17" s="6">
        <f t="shared" si="0"/>
        <v>4864.1789743284544</v>
      </c>
      <c r="F17" s="9">
        <f t="shared" si="1"/>
        <v>2268.8845872826678</v>
      </c>
      <c r="G17" s="9">
        <f t="shared" si="2"/>
        <v>1210.0717798840892</v>
      </c>
    </row>
    <row r="18" spans="1:7" x14ac:dyDescent="0.75">
      <c r="A18" t="s">
        <v>21</v>
      </c>
      <c r="B18" s="6">
        <f>B17*B5*12+B6+B3</f>
        <v>168925.36922985362</v>
      </c>
      <c r="D18">
        <v>16</v>
      </c>
      <c r="E18" s="6">
        <f t="shared" si="0"/>
        <v>4864.1789743284544</v>
      </c>
      <c r="F18" s="9">
        <f t="shared" si="1"/>
        <v>2336.951124901148</v>
      </c>
      <c r="G18" s="9">
        <f t="shared" si="2"/>
        <v>1246.3739332806119</v>
      </c>
    </row>
    <row r="19" spans="1:7" x14ac:dyDescent="0.75">
      <c r="A19" t="s">
        <v>22</v>
      </c>
      <c r="B19" s="11">
        <f>E3+NPV(B7,$E$4:$E$32)+B6+B3</f>
        <v>121200.25634063836</v>
      </c>
      <c r="D19">
        <v>17</v>
      </c>
      <c r="E19" s="6">
        <f t="shared" si="0"/>
        <v>4864.1789743284544</v>
      </c>
      <c r="F19" s="9">
        <f t="shared" si="1"/>
        <v>2407.0596586481824</v>
      </c>
      <c r="G19" s="9">
        <f t="shared" si="2"/>
        <v>1283.7651512790303</v>
      </c>
    </row>
    <row r="20" spans="1:7" x14ac:dyDescent="0.75">
      <c r="A20" t="s">
        <v>23</v>
      </c>
      <c r="B20" s="6">
        <f>B17+B9/12+B11/12</f>
        <v>597.01491452737116</v>
      </c>
      <c r="D20">
        <v>18</v>
      </c>
      <c r="E20" s="6">
        <f t="shared" si="0"/>
        <v>4864.1789743284544</v>
      </c>
      <c r="F20" s="9">
        <f t="shared" si="1"/>
        <v>2479.2714484076282</v>
      </c>
      <c r="G20" s="9">
        <f t="shared" si="2"/>
        <v>1322.2781058174012</v>
      </c>
    </row>
    <row r="21" spans="1:7" x14ac:dyDescent="0.75">
      <c r="A21" t="s">
        <v>16</v>
      </c>
      <c r="B21" s="9">
        <f>SUM(F3:F32)</f>
        <v>71363.12355948308</v>
      </c>
      <c r="D21">
        <v>19</v>
      </c>
      <c r="E21" s="6">
        <f t="shared" si="0"/>
        <v>4864.1789743284544</v>
      </c>
      <c r="F21" s="9">
        <f t="shared" si="1"/>
        <v>2553.6495918598571</v>
      </c>
      <c r="G21" s="9">
        <f t="shared" si="2"/>
        <v>1361.9464489919233</v>
      </c>
    </row>
    <row r="22" spans="1:7" x14ac:dyDescent="0.75">
      <c r="A22" t="s">
        <v>17</v>
      </c>
      <c r="B22" s="9">
        <f>SUM(G3:G32)</f>
        <v>38060.332565057615</v>
      </c>
      <c r="D22">
        <v>20</v>
      </c>
      <c r="E22" s="6">
        <f t="shared" si="0"/>
        <v>4864.1789743284544</v>
      </c>
      <c r="F22" s="9">
        <f t="shared" si="1"/>
        <v>2630.2590796156528</v>
      </c>
      <c r="G22" s="9">
        <f t="shared" si="2"/>
        <v>1402.8048424616809</v>
      </c>
    </row>
    <row r="23" spans="1:7" x14ac:dyDescent="0.75">
      <c r="A23" t="s">
        <v>19</v>
      </c>
      <c r="B23" s="9">
        <f>SUM(B21:B22)</f>
        <v>109423.45612454069</v>
      </c>
      <c r="D23">
        <v>21</v>
      </c>
      <c r="E23" s="6">
        <f t="shared" si="0"/>
        <v>4864.1789743284544</v>
      </c>
      <c r="F23" s="9">
        <f t="shared" si="1"/>
        <v>2709.1668520041226</v>
      </c>
      <c r="G23" s="9">
        <f t="shared" si="2"/>
        <v>1444.8889877355314</v>
      </c>
    </row>
    <row r="24" spans="1:7" x14ac:dyDescent="0.75">
      <c r="A24" t="s">
        <v>20</v>
      </c>
      <c r="B24" s="10">
        <f>F3+NPV(B7,F4:F32)+G3+NPV(B7,G4:G32)</f>
        <v>69000</v>
      </c>
      <c r="D24">
        <v>22</v>
      </c>
      <c r="E24" s="6">
        <f t="shared" si="0"/>
        <v>4864.1789743284544</v>
      </c>
      <c r="F24" s="9">
        <f t="shared" si="1"/>
        <v>2790.4418575642462</v>
      </c>
      <c r="G24" s="9">
        <f t="shared" si="2"/>
        <v>1488.2356573675972</v>
      </c>
    </row>
    <row r="25" spans="1:7" x14ac:dyDescent="0.75">
      <c r="A25" t="s">
        <v>24</v>
      </c>
      <c r="B25" s="6">
        <f>B18+B23</f>
        <v>278348.82535439433</v>
      </c>
      <c r="D25">
        <v>23</v>
      </c>
      <c r="E25" s="6">
        <f t="shared" si="0"/>
        <v>4864.1789743284544</v>
      </c>
      <c r="F25" s="9">
        <f t="shared" si="1"/>
        <v>2874.1551132911736</v>
      </c>
      <c r="G25" s="9">
        <f t="shared" si="2"/>
        <v>1532.8827270886252</v>
      </c>
    </row>
    <row r="26" spans="1:7" x14ac:dyDescent="0.75">
      <c r="A26" t="s">
        <v>18</v>
      </c>
      <c r="B26" s="11">
        <f>SUM(B19,B24)</f>
        <v>190200.25634063836</v>
      </c>
      <c r="D26">
        <v>24</v>
      </c>
      <c r="E26" s="6">
        <f t="shared" si="0"/>
        <v>4864.1789743284544</v>
      </c>
      <c r="F26" s="9">
        <f t="shared" si="1"/>
        <v>2960.379766689909</v>
      </c>
      <c r="G26" s="9">
        <f t="shared" si="2"/>
        <v>1578.8692089012841</v>
      </c>
    </row>
    <row r="27" spans="1:7" x14ac:dyDescent="0.75">
      <c r="D27">
        <v>25</v>
      </c>
      <c r="E27" s="6">
        <f t="shared" si="0"/>
        <v>4864.1789743284544</v>
      </c>
      <c r="F27" s="9">
        <f t="shared" si="1"/>
        <v>3049.1911596906066</v>
      </c>
      <c r="G27" s="9">
        <f t="shared" si="2"/>
        <v>1626.2352851683227</v>
      </c>
    </row>
    <row r="28" spans="1:7" x14ac:dyDescent="0.75">
      <c r="D28">
        <v>26</v>
      </c>
      <c r="E28" s="6">
        <f t="shared" si="0"/>
        <v>4864.1789743284544</v>
      </c>
      <c r="F28" s="9">
        <f t="shared" si="1"/>
        <v>3140.666894481325</v>
      </c>
      <c r="G28" s="9">
        <f t="shared" si="2"/>
        <v>1675.0223437233724</v>
      </c>
    </row>
    <row r="29" spans="1:7" x14ac:dyDescent="0.75">
      <c r="D29">
        <v>27</v>
      </c>
      <c r="E29" s="6">
        <f t="shared" si="0"/>
        <v>4864.1789743284544</v>
      </c>
      <c r="F29" s="9">
        <f t="shared" si="1"/>
        <v>3234.886901315765</v>
      </c>
      <c r="G29" s="9">
        <f t="shared" si="2"/>
        <v>1725.2730140350736</v>
      </c>
    </row>
    <row r="30" spans="1:7" x14ac:dyDescent="0.75">
      <c r="D30">
        <v>28</v>
      </c>
      <c r="E30" s="6">
        <f t="shared" si="0"/>
        <v>4864.1789743284544</v>
      </c>
      <c r="F30" s="9">
        <f t="shared" si="1"/>
        <v>3331.9335083552382</v>
      </c>
      <c r="G30" s="9">
        <f t="shared" si="2"/>
        <v>1777.0312044561258</v>
      </c>
    </row>
    <row r="31" spans="1:7" x14ac:dyDescent="0.75">
      <c r="D31">
        <v>29</v>
      </c>
      <c r="E31" s="6">
        <f t="shared" si="0"/>
        <v>4864.1789743284544</v>
      </c>
      <c r="F31" s="9">
        <f t="shared" si="1"/>
        <v>3431.8915136058954</v>
      </c>
      <c r="G31" s="9">
        <f t="shared" si="2"/>
        <v>1830.3421405898096</v>
      </c>
    </row>
    <row r="32" spans="1:7" x14ac:dyDescent="0.75">
      <c r="D32">
        <v>30</v>
      </c>
      <c r="E32" s="6">
        <f t="shared" si="0"/>
        <v>4864.1789743284544</v>
      </c>
      <c r="F32" s="9">
        <f t="shared" si="1"/>
        <v>3534.8482590140725</v>
      </c>
      <c r="G32" s="9">
        <f t="shared" si="2"/>
        <v>1885.2524048075038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Mortgage+Expenses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Yujing</dc:creator>
  <cp:lastModifiedBy>Owner</cp:lastModifiedBy>
  <dcterms:created xsi:type="dcterms:W3CDTF">2019-09-17T01:53:58Z</dcterms:created>
  <dcterms:modified xsi:type="dcterms:W3CDTF">2019-11-12T03:33:18Z</dcterms:modified>
</cp:coreProperties>
</file>