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4515" windowHeight="5970" activeTab="2"/>
  </bookViews>
  <sheets>
    <sheet name="momentum" sheetId="1" r:id="rId1"/>
    <sheet name="risk adjusted momentum" sheetId="3" r:id="rId2"/>
    <sheet name="standardisation" sheetId="2" r:id="rId3"/>
  </sheets>
  <calcPr calcId="145621"/>
</workbook>
</file>

<file path=xl/calcChain.xml><?xml version="1.0" encoding="utf-8"?>
<calcChain xmlns="http://schemas.openxmlformats.org/spreadsheetml/2006/main">
  <c r="C18" i="2" l="1"/>
  <c r="D18" i="2"/>
  <c r="E18" i="2"/>
  <c r="B18" i="2"/>
  <c r="C17" i="2"/>
  <c r="D17" i="2"/>
  <c r="E17" i="2"/>
  <c r="B17" i="2"/>
  <c r="M11" i="3" l="1"/>
  <c r="M10" i="3"/>
  <c r="L11" i="3"/>
  <c r="L10" i="3"/>
  <c r="I4" i="3"/>
  <c r="I5" i="3"/>
  <c r="I6" i="3"/>
  <c r="I7" i="3"/>
  <c r="I8" i="3"/>
  <c r="I9" i="3"/>
  <c r="I10" i="3"/>
  <c r="I11" i="3"/>
  <c r="I3" i="3"/>
  <c r="G4" i="3"/>
  <c r="G5" i="3"/>
  <c r="G6" i="3"/>
  <c r="G7" i="3"/>
  <c r="G8" i="3"/>
  <c r="G9" i="3"/>
  <c r="G10" i="3"/>
  <c r="G11" i="3"/>
  <c r="G3" i="3"/>
  <c r="F3" i="3"/>
  <c r="J10" i="3" l="1"/>
  <c r="K11" i="3"/>
  <c r="J11" i="3"/>
  <c r="K10" i="3"/>
  <c r="H4" i="3"/>
  <c r="H5" i="3"/>
  <c r="H6" i="3"/>
  <c r="H7" i="3"/>
  <c r="H8" i="3"/>
  <c r="H9" i="3"/>
  <c r="H10" i="3"/>
  <c r="H11" i="3"/>
  <c r="H3" i="3"/>
  <c r="F4" i="3"/>
  <c r="F5" i="3"/>
  <c r="F6" i="3"/>
  <c r="F7" i="3"/>
  <c r="F8" i="3"/>
  <c r="F9" i="3"/>
  <c r="F10" i="3"/>
  <c r="F11" i="3"/>
  <c r="E4" i="3"/>
  <c r="E5" i="3"/>
  <c r="E6" i="3"/>
  <c r="E7" i="3"/>
  <c r="E8" i="3"/>
  <c r="E9" i="3"/>
  <c r="E10" i="3"/>
  <c r="E11" i="3"/>
  <c r="E3" i="3"/>
  <c r="D4" i="3"/>
  <c r="D5" i="3"/>
  <c r="D6" i="3"/>
  <c r="D7" i="3"/>
  <c r="D8" i="3"/>
  <c r="D9" i="3"/>
  <c r="D10" i="3"/>
  <c r="D11" i="3"/>
  <c r="D3" i="3"/>
  <c r="B15" i="2" l="1"/>
  <c r="C15" i="2"/>
  <c r="D15" i="2"/>
  <c r="E15" i="2"/>
  <c r="C14" i="2"/>
  <c r="D14" i="2"/>
  <c r="E14" i="2"/>
  <c r="B14" i="2"/>
  <c r="B12" i="2"/>
  <c r="C12" i="2"/>
  <c r="D12" i="2"/>
  <c r="E12" i="2"/>
  <c r="C11" i="2"/>
  <c r="D11" i="2"/>
  <c r="E11" i="2"/>
  <c r="B11" i="2"/>
  <c r="B9" i="2"/>
  <c r="C9" i="2"/>
  <c r="D9" i="2"/>
  <c r="E9" i="2"/>
  <c r="C8" i="2"/>
  <c r="D8" i="2"/>
  <c r="E8" i="2"/>
  <c r="B8" i="2"/>
  <c r="C6" i="2"/>
  <c r="D6" i="2"/>
  <c r="E6" i="2"/>
  <c r="B6" i="2"/>
  <c r="C5" i="2"/>
  <c r="D5" i="2"/>
  <c r="E5" i="2"/>
  <c r="B5" i="2"/>
  <c r="U6" i="1"/>
  <c r="U7" i="1"/>
  <c r="U8" i="1"/>
  <c r="U9" i="1"/>
  <c r="U10" i="1"/>
  <c r="U11" i="1"/>
  <c r="U5" i="1"/>
  <c r="T6" i="1"/>
  <c r="T7" i="1"/>
  <c r="T8" i="1"/>
  <c r="T9" i="1"/>
  <c r="T10" i="1"/>
  <c r="T11" i="1"/>
  <c r="T5" i="1"/>
  <c r="S6" i="1"/>
  <c r="S7" i="1"/>
  <c r="S8" i="1"/>
  <c r="S9" i="1"/>
  <c r="S10" i="1"/>
  <c r="S11" i="1"/>
  <c r="S5" i="1"/>
  <c r="R6" i="1"/>
  <c r="R7" i="1"/>
  <c r="R8" i="1"/>
  <c r="R9" i="1"/>
  <c r="R10" i="1"/>
  <c r="R11" i="1"/>
  <c r="R5" i="1"/>
  <c r="P5" i="1"/>
  <c r="O7" i="1"/>
  <c r="O8" i="1"/>
  <c r="O9" i="1"/>
  <c r="O10" i="1"/>
  <c r="O11" i="1"/>
  <c r="O6" i="1"/>
  <c r="N7" i="1"/>
  <c r="N8" i="1"/>
  <c r="N9" i="1"/>
  <c r="N10" i="1"/>
  <c r="N11" i="1"/>
  <c r="N6" i="1"/>
  <c r="M6" i="1"/>
  <c r="M7" i="1"/>
  <c r="M8" i="1"/>
  <c r="M9" i="1"/>
  <c r="M10" i="1"/>
  <c r="M11" i="1"/>
  <c r="M5" i="1"/>
  <c r="L6" i="1"/>
  <c r="L7" i="1"/>
  <c r="L8" i="1"/>
  <c r="L9" i="1"/>
  <c r="L10" i="1"/>
  <c r="L11" i="1"/>
  <c r="L5" i="1"/>
  <c r="K6" i="1" l="1"/>
  <c r="K7" i="1"/>
  <c r="K8" i="1"/>
  <c r="K9" i="1"/>
  <c r="K10" i="1"/>
  <c r="K11" i="1"/>
  <c r="K5" i="1"/>
  <c r="J6" i="1"/>
  <c r="J7" i="1"/>
  <c r="J8" i="1"/>
  <c r="J9" i="1"/>
  <c r="J10" i="1"/>
  <c r="J11" i="1"/>
  <c r="J5" i="1"/>
  <c r="G5" i="1"/>
  <c r="I6" i="1"/>
  <c r="I7" i="1"/>
  <c r="I8" i="1"/>
  <c r="I9" i="1"/>
  <c r="I10" i="1"/>
  <c r="I11" i="1"/>
  <c r="I5" i="1"/>
  <c r="H4" i="1"/>
  <c r="H5" i="1"/>
  <c r="H6" i="1"/>
  <c r="H7" i="1"/>
  <c r="H8" i="1"/>
  <c r="H9" i="1"/>
  <c r="H10" i="1"/>
  <c r="H11" i="1"/>
  <c r="H3" i="1"/>
  <c r="G6" i="1"/>
  <c r="G7" i="1"/>
  <c r="G8" i="1"/>
  <c r="G9" i="1"/>
  <c r="G10" i="1"/>
  <c r="G11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<sst xmlns="http://schemas.openxmlformats.org/spreadsheetml/2006/main" count="52" uniqueCount="42">
  <si>
    <t>A.Close</t>
  </si>
  <si>
    <t>B.Close</t>
  </si>
  <si>
    <t>A.TRM(2)</t>
  </si>
  <si>
    <t>B.TRM(2)</t>
  </si>
  <si>
    <t>NA</t>
  </si>
  <si>
    <t>A.SMA(2)</t>
  </si>
  <si>
    <t>A.SMA(4)</t>
  </si>
  <si>
    <t>B.SMA(2)</t>
  </si>
  <si>
    <t>B.SMA(4)</t>
  </si>
  <si>
    <t>A.SMADiff(4)</t>
  </si>
  <si>
    <t>B.SMADiff(4)</t>
  </si>
  <si>
    <t>A.PricesToSMA(4)</t>
  </si>
  <si>
    <t>B.PriceToSMA(4)</t>
  </si>
  <si>
    <t>IS(A)</t>
  </si>
  <si>
    <t>IS(B)</t>
  </si>
  <si>
    <t>PR(A)</t>
  </si>
  <si>
    <t>PR(B)</t>
  </si>
  <si>
    <t>Z Score(A)</t>
  </si>
  <si>
    <t>Z Score (B)</t>
  </si>
  <si>
    <t>Z Dist(A)</t>
  </si>
  <si>
    <t>Z Dist(B)</t>
  </si>
  <si>
    <t>A</t>
  </si>
  <si>
    <t>B</t>
  </si>
  <si>
    <t>C</t>
  </si>
  <si>
    <t>D</t>
  </si>
  <si>
    <t>ABS</t>
  </si>
  <si>
    <t>Absolute Value Re-leveraging</t>
  </si>
  <si>
    <t>Z-Score</t>
  </si>
  <si>
    <t>Z-Distribution</t>
  </si>
  <si>
    <t>A.Return</t>
  </si>
  <si>
    <t>B.Return</t>
  </si>
  <si>
    <t>A.Positive</t>
  </si>
  <si>
    <t>B.Negative</t>
  </si>
  <si>
    <t>A.Omega</t>
  </si>
  <si>
    <t>B.Omega</t>
  </si>
  <si>
    <t>B.Postive</t>
  </si>
  <si>
    <t>A.Negative</t>
  </si>
  <si>
    <t>A.Sortino</t>
  </si>
  <si>
    <t>B.Sortino</t>
  </si>
  <si>
    <t>A.Calmar</t>
  </si>
  <si>
    <t>B.Calmar</t>
  </si>
  <si>
    <t>Releveraged Z-Distribution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</si>
</sst>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"/>
    <numFmt numFmtId="166" formatCode="0.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sqref="A1:C11"/>
    </sheetView>
  </sheetViews>
  <sheetFormatPr defaultRowHeight="15" x14ac:dyDescent="0.25"/>
  <cols>
    <col min="1" max="1" width="10.7109375" bestFit="1" customWidth="1"/>
    <col min="2" max="2" width="7.42578125" customWidth="1"/>
    <col min="3" max="3" width="7.140625" customWidth="1"/>
    <col min="4" max="4" width="11.14062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40179</v>
      </c>
      <c r="B2">
        <v>1</v>
      </c>
      <c r="C2">
        <v>5</v>
      </c>
      <c r="D2" t="s">
        <v>4</v>
      </c>
      <c r="E2" t="s">
        <v>4</v>
      </c>
      <c r="J2" t="s">
        <v>4</v>
      </c>
      <c r="K2" t="s">
        <v>4</v>
      </c>
    </row>
    <row r="3" spans="1:21" x14ac:dyDescent="0.25">
      <c r="A3" s="1">
        <v>40180</v>
      </c>
      <c r="B3">
        <v>2</v>
      </c>
      <c r="C3">
        <v>2</v>
      </c>
      <c r="D3" t="s">
        <v>4</v>
      </c>
      <c r="E3">
        <f>AVERAGE(B2:B3)</f>
        <v>1.5</v>
      </c>
      <c r="F3">
        <f>AVERAGE(B2:B3)</f>
        <v>1.5</v>
      </c>
      <c r="H3">
        <f>AVERAGE(C2:C3)</f>
        <v>3.5</v>
      </c>
      <c r="J3" t="s">
        <v>4</v>
      </c>
      <c r="K3" t="s">
        <v>4</v>
      </c>
    </row>
    <row r="4" spans="1:21" x14ac:dyDescent="0.25">
      <c r="A4" s="1">
        <v>40181</v>
      </c>
      <c r="B4">
        <v>3</v>
      </c>
      <c r="C4">
        <v>9</v>
      </c>
      <c r="D4">
        <f>(B4/B2)-1</f>
        <v>2</v>
      </c>
      <c r="E4">
        <f t="shared" ref="E4:E11" si="0">AVERAGE(B3:B4)</f>
        <v>2.5</v>
      </c>
      <c r="F4">
        <f t="shared" ref="F4:F11" si="1">AVERAGE(B3:B4)</f>
        <v>2.5</v>
      </c>
      <c r="H4">
        <f t="shared" ref="H4:H11" si="2">AVERAGE(C3:C4)</f>
        <v>5.5</v>
      </c>
      <c r="J4" t="s">
        <v>4</v>
      </c>
      <c r="K4" t="s">
        <v>4</v>
      </c>
    </row>
    <row r="5" spans="1:21" x14ac:dyDescent="0.25">
      <c r="A5" s="1">
        <v>40182</v>
      </c>
      <c r="B5">
        <v>2</v>
      </c>
      <c r="C5">
        <v>8</v>
      </c>
      <c r="D5">
        <f t="shared" ref="D5:D11" si="3">(B5/B3)-1</f>
        <v>0</v>
      </c>
      <c r="E5">
        <f t="shared" si="0"/>
        <v>2.5</v>
      </c>
      <c r="F5">
        <f t="shared" si="1"/>
        <v>2.5</v>
      </c>
      <c r="G5">
        <f>AVERAGE(B2:B5)</f>
        <v>2</v>
      </c>
      <c r="H5">
        <f t="shared" si="2"/>
        <v>8.5</v>
      </c>
      <c r="I5">
        <f>AVERAGE(C2:C5)</f>
        <v>6</v>
      </c>
      <c r="J5">
        <f>(F5/G5)-1</f>
        <v>0.25</v>
      </c>
      <c r="K5">
        <f>(H5/I5)-1</f>
        <v>0.41666666666666674</v>
      </c>
      <c r="L5">
        <f>(B5/G5)-1</f>
        <v>0</v>
      </c>
      <c r="M5">
        <f>(C5/I5)-1</f>
        <v>0.33333333333333326</v>
      </c>
      <c r="P5">
        <f>(1+(0.5*2))/4</f>
        <v>0.5</v>
      </c>
      <c r="Q5">
        <v>0.625</v>
      </c>
      <c r="R5">
        <f>(B5-AVERAGE(B2:B5))/STDEV(B2:B5)</f>
        <v>0</v>
      </c>
      <c r="S5">
        <f>(C5-AVERAGE(C2:C5))/STDEV(C2:C5)</f>
        <v>0.63245553203367588</v>
      </c>
      <c r="T5">
        <f>_xlfn.NORM.S.DIST(R5,TRUE)</f>
        <v>0.5</v>
      </c>
      <c r="U5">
        <f>_xlfn.NORM.S.DIST(S5,TRUE)</f>
        <v>0.73645537156723095</v>
      </c>
    </row>
    <row r="6" spans="1:21" x14ac:dyDescent="0.25">
      <c r="A6" s="1">
        <v>40183</v>
      </c>
      <c r="B6">
        <v>5</v>
      </c>
      <c r="C6">
        <v>4</v>
      </c>
      <c r="D6">
        <f t="shared" si="3"/>
        <v>0.66666666666666674</v>
      </c>
      <c r="E6">
        <f t="shared" si="0"/>
        <v>3.5</v>
      </c>
      <c r="F6">
        <f t="shared" si="1"/>
        <v>3.5</v>
      </c>
      <c r="G6">
        <f t="shared" ref="G6:G11" si="4">AVERAGE(B3:B6)</f>
        <v>3</v>
      </c>
      <c r="H6">
        <f t="shared" si="2"/>
        <v>6</v>
      </c>
      <c r="I6">
        <f t="shared" ref="I6:I11" si="5">AVERAGE(C3:C6)</f>
        <v>5.75</v>
      </c>
      <c r="J6">
        <f t="shared" ref="J6:J11" si="6">(F6/G6)-1</f>
        <v>0.16666666666666674</v>
      </c>
      <c r="K6">
        <f t="shared" ref="K6:K11" si="7">(H6/I6)-1</f>
        <v>4.3478260869565188E-2</v>
      </c>
      <c r="L6">
        <f t="shared" ref="L6:L11" si="8">(B6/G6)-1</f>
        <v>0.66666666666666674</v>
      </c>
      <c r="M6">
        <f t="shared" ref="M6:M11" si="9">(C6/I6)-1</f>
        <v>-0.30434782608695654</v>
      </c>
      <c r="N6">
        <f>(G6/G5)-1</f>
        <v>0.5</v>
      </c>
      <c r="O6">
        <f>(I6/I5)-1</f>
        <v>-4.166666666666663E-2</v>
      </c>
      <c r="P6">
        <v>0.875</v>
      </c>
      <c r="Q6">
        <v>0.375</v>
      </c>
      <c r="R6">
        <f t="shared" ref="R6:R11" si="10">(B6-AVERAGE(B3:B6))/STDEV(B3:B6)</f>
        <v>1.4142135623730949</v>
      </c>
      <c r="S6">
        <f t="shared" ref="S6:S11" si="11">(C6-AVERAGE(C3:C6))/STDEV(C3:C6)</f>
        <v>-0.52965493592058421</v>
      </c>
      <c r="T6">
        <f t="shared" ref="T6:T11" si="12">_xlfn.NORM.S.DIST(R6,TRUE)</f>
        <v>0.92135039647485739</v>
      </c>
      <c r="U6">
        <f t="shared" ref="U6:U11" si="13">_xlfn.NORM.S.DIST(S6,TRUE)</f>
        <v>0.29817559890982048</v>
      </c>
    </row>
    <row r="7" spans="1:21" x14ac:dyDescent="0.25">
      <c r="A7" s="1">
        <v>40184</v>
      </c>
      <c r="B7">
        <v>5</v>
      </c>
      <c r="C7">
        <v>3</v>
      </c>
      <c r="D7">
        <f t="shared" si="3"/>
        <v>1.5</v>
      </c>
      <c r="E7">
        <f t="shared" si="0"/>
        <v>5</v>
      </c>
      <c r="F7">
        <f t="shared" si="1"/>
        <v>5</v>
      </c>
      <c r="G7">
        <f t="shared" si="4"/>
        <v>3.75</v>
      </c>
      <c r="H7">
        <f t="shared" si="2"/>
        <v>3.5</v>
      </c>
      <c r="I7">
        <f t="shared" si="5"/>
        <v>6</v>
      </c>
      <c r="J7">
        <f t="shared" si="6"/>
        <v>0.33333333333333326</v>
      </c>
      <c r="K7">
        <f t="shared" si="7"/>
        <v>-0.41666666666666663</v>
      </c>
      <c r="L7">
        <f t="shared" si="8"/>
        <v>0.33333333333333326</v>
      </c>
      <c r="M7">
        <f t="shared" si="9"/>
        <v>-0.5</v>
      </c>
      <c r="N7">
        <f t="shared" ref="N7:N11" si="14">(G7/G6)-1</f>
        <v>0.25</v>
      </c>
      <c r="O7">
        <f t="shared" ref="O7:O11" si="15">(I7/I6)-1</f>
        <v>4.3478260869565188E-2</v>
      </c>
      <c r="P7">
        <v>0.75</v>
      </c>
      <c r="Q7">
        <v>0.125</v>
      </c>
      <c r="R7">
        <f t="shared" si="10"/>
        <v>0.83333333333333337</v>
      </c>
      <c r="S7">
        <f t="shared" si="11"/>
        <v>-1.0190493307301363</v>
      </c>
      <c r="T7">
        <f t="shared" si="12"/>
        <v>0.79767161903635697</v>
      </c>
      <c r="U7">
        <f t="shared" si="13"/>
        <v>0.15408977373352695</v>
      </c>
    </row>
    <row r="8" spans="1:21" x14ac:dyDescent="0.25">
      <c r="A8" s="1">
        <v>40185</v>
      </c>
      <c r="B8">
        <v>3</v>
      </c>
      <c r="C8">
        <v>4</v>
      </c>
      <c r="D8">
        <f t="shared" si="3"/>
        <v>-0.4</v>
      </c>
      <c r="E8">
        <f t="shared" si="0"/>
        <v>4</v>
      </c>
      <c r="F8">
        <f t="shared" si="1"/>
        <v>4</v>
      </c>
      <c r="G8">
        <f t="shared" si="4"/>
        <v>3.75</v>
      </c>
      <c r="H8">
        <f t="shared" si="2"/>
        <v>3.5</v>
      </c>
      <c r="I8">
        <f t="shared" si="5"/>
        <v>4.75</v>
      </c>
      <c r="J8">
        <f t="shared" si="6"/>
        <v>6.6666666666666652E-2</v>
      </c>
      <c r="K8">
        <f t="shared" si="7"/>
        <v>-0.26315789473684215</v>
      </c>
      <c r="L8">
        <f t="shared" si="8"/>
        <v>-0.19999999999999996</v>
      </c>
      <c r="M8">
        <f t="shared" si="9"/>
        <v>-0.15789473684210531</v>
      </c>
      <c r="N8">
        <f t="shared" si="14"/>
        <v>0</v>
      </c>
      <c r="O8">
        <f t="shared" si="15"/>
        <v>-0.20833333333333337</v>
      </c>
      <c r="P8">
        <v>0.375</v>
      </c>
      <c r="Q8">
        <v>0.5</v>
      </c>
      <c r="R8">
        <f t="shared" si="10"/>
        <v>-0.5</v>
      </c>
      <c r="S8">
        <f t="shared" si="11"/>
        <v>-0.33824071260127297</v>
      </c>
      <c r="T8">
        <f t="shared" si="12"/>
        <v>0.30853753872598688</v>
      </c>
      <c r="U8">
        <f t="shared" si="13"/>
        <v>0.36759089886650198</v>
      </c>
    </row>
    <row r="9" spans="1:21" x14ac:dyDescent="0.25">
      <c r="A9" s="1">
        <v>40186</v>
      </c>
      <c r="B9">
        <v>10</v>
      </c>
      <c r="C9">
        <v>8</v>
      </c>
      <c r="D9">
        <f t="shared" si="3"/>
        <v>1</v>
      </c>
      <c r="E9">
        <f t="shared" si="0"/>
        <v>6.5</v>
      </c>
      <c r="F9">
        <f t="shared" si="1"/>
        <v>6.5</v>
      </c>
      <c r="G9">
        <f t="shared" si="4"/>
        <v>5.75</v>
      </c>
      <c r="H9">
        <f t="shared" si="2"/>
        <v>6</v>
      </c>
      <c r="I9">
        <f t="shared" si="5"/>
        <v>4.75</v>
      </c>
      <c r="J9">
        <f t="shared" si="6"/>
        <v>0.13043478260869557</v>
      </c>
      <c r="K9">
        <f t="shared" si="7"/>
        <v>0.26315789473684204</v>
      </c>
      <c r="L9">
        <f t="shared" si="8"/>
        <v>0.73913043478260865</v>
      </c>
      <c r="M9">
        <f t="shared" si="9"/>
        <v>0.68421052631578938</v>
      </c>
      <c r="N9">
        <f t="shared" si="14"/>
        <v>0.53333333333333344</v>
      </c>
      <c r="O9">
        <f t="shared" si="15"/>
        <v>0</v>
      </c>
      <c r="P9">
        <v>0.875</v>
      </c>
      <c r="Q9">
        <v>0.875</v>
      </c>
      <c r="R9">
        <f t="shared" si="10"/>
        <v>1.4232712090741664</v>
      </c>
      <c r="S9">
        <f t="shared" si="11"/>
        <v>1.4657097546055162</v>
      </c>
      <c r="T9">
        <f t="shared" si="12"/>
        <v>0.92267122510634891</v>
      </c>
      <c r="U9">
        <f t="shared" si="13"/>
        <v>0.92863631221513732</v>
      </c>
    </row>
    <row r="10" spans="1:21" x14ac:dyDescent="0.25">
      <c r="A10" s="1">
        <v>40187</v>
      </c>
      <c r="B10">
        <v>2</v>
      </c>
      <c r="C10">
        <v>1</v>
      </c>
      <c r="D10">
        <f t="shared" si="3"/>
        <v>-0.33333333333333337</v>
      </c>
      <c r="E10">
        <f t="shared" si="0"/>
        <v>6</v>
      </c>
      <c r="F10">
        <f t="shared" si="1"/>
        <v>6</v>
      </c>
      <c r="G10">
        <f t="shared" si="4"/>
        <v>5</v>
      </c>
      <c r="H10">
        <f t="shared" si="2"/>
        <v>4.5</v>
      </c>
      <c r="I10">
        <f t="shared" si="5"/>
        <v>4</v>
      </c>
      <c r="J10">
        <f t="shared" si="6"/>
        <v>0.19999999999999996</v>
      </c>
      <c r="K10">
        <f t="shared" si="7"/>
        <v>0.125</v>
      </c>
      <c r="L10">
        <f t="shared" si="8"/>
        <v>-0.6</v>
      </c>
      <c r="M10">
        <f t="shared" si="9"/>
        <v>-0.75</v>
      </c>
      <c r="N10">
        <f t="shared" si="14"/>
        <v>-0.13043478260869568</v>
      </c>
      <c r="O10">
        <f t="shared" si="15"/>
        <v>-0.15789473684210531</v>
      </c>
      <c r="P10">
        <v>0.125</v>
      </c>
      <c r="Q10">
        <v>0.125</v>
      </c>
      <c r="R10">
        <f t="shared" si="10"/>
        <v>-0.84292723042352458</v>
      </c>
      <c r="S10">
        <f t="shared" si="11"/>
        <v>-1.0190493307301363</v>
      </c>
      <c r="T10">
        <f t="shared" si="12"/>
        <v>0.19963457158553274</v>
      </c>
      <c r="U10">
        <f t="shared" si="13"/>
        <v>0.15408977373352695</v>
      </c>
    </row>
    <row r="11" spans="1:21" x14ac:dyDescent="0.25">
      <c r="A11" s="1">
        <v>40188</v>
      </c>
      <c r="B11">
        <v>3</v>
      </c>
      <c r="C11">
        <v>7</v>
      </c>
      <c r="D11">
        <f t="shared" si="3"/>
        <v>-0.7</v>
      </c>
      <c r="E11">
        <f t="shared" si="0"/>
        <v>2.5</v>
      </c>
      <c r="F11">
        <f t="shared" si="1"/>
        <v>2.5</v>
      </c>
      <c r="G11">
        <f t="shared" si="4"/>
        <v>4.5</v>
      </c>
      <c r="H11">
        <f t="shared" si="2"/>
        <v>4</v>
      </c>
      <c r="I11">
        <f t="shared" si="5"/>
        <v>5</v>
      </c>
      <c r="J11">
        <f t="shared" si="6"/>
        <v>-0.44444444444444442</v>
      </c>
      <c r="K11">
        <f t="shared" si="7"/>
        <v>-0.19999999999999996</v>
      </c>
      <c r="L11">
        <f t="shared" si="8"/>
        <v>-0.33333333333333337</v>
      </c>
      <c r="M11">
        <f t="shared" si="9"/>
        <v>0.39999999999999991</v>
      </c>
      <c r="N11">
        <f t="shared" si="14"/>
        <v>-9.9999999999999978E-2</v>
      </c>
      <c r="O11">
        <f t="shared" si="15"/>
        <v>0.25</v>
      </c>
      <c r="P11">
        <v>0.5</v>
      </c>
      <c r="Q11">
        <v>0.625</v>
      </c>
      <c r="R11">
        <f t="shared" si="10"/>
        <v>-0.40575133560034454</v>
      </c>
      <c r="S11">
        <f t="shared" si="11"/>
        <v>0.63245553203367588</v>
      </c>
      <c r="T11">
        <f t="shared" si="12"/>
        <v>0.34246265932826581</v>
      </c>
      <c r="U11">
        <f t="shared" si="13"/>
        <v>0.73645537156723095</v>
      </c>
    </row>
    <row r="12" spans="1:21" x14ac:dyDescent="0.25">
      <c r="A12" s="1"/>
    </row>
    <row r="13" spans="1:21" x14ac:dyDescent="0.25">
      <c r="A13" s="1"/>
    </row>
    <row r="14" spans="1:21" x14ac:dyDescent="0.25">
      <c r="A14" s="1"/>
    </row>
    <row r="15" spans="1:21" x14ac:dyDescent="0.25">
      <c r="C15" s="2"/>
      <c r="D15" s="2"/>
    </row>
    <row r="16" spans="1:21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F25" sqref="F25"/>
    </sheetView>
  </sheetViews>
  <sheetFormatPr defaultRowHeight="15" x14ac:dyDescent="0.25"/>
  <cols>
    <col min="1" max="1" width="10.7109375" bestFit="1" customWidth="1"/>
    <col min="14" max="14" width="11" bestFit="1" customWidth="1"/>
  </cols>
  <sheetData>
    <row r="1" spans="1:15" x14ac:dyDescent="0.25">
      <c r="B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36</v>
      </c>
      <c r="H1" t="s">
        <v>35</v>
      </c>
      <c r="I1" t="s">
        <v>32</v>
      </c>
      <c r="J1" t="s">
        <v>33</v>
      </c>
      <c r="K1" t="s">
        <v>34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25">
      <c r="A2" s="1">
        <v>40179</v>
      </c>
      <c r="B2">
        <v>1</v>
      </c>
      <c r="C2">
        <v>5</v>
      </c>
    </row>
    <row r="3" spans="1:15" x14ac:dyDescent="0.25">
      <c r="A3" s="1">
        <v>40180</v>
      </c>
      <c r="B3">
        <v>2</v>
      </c>
      <c r="C3">
        <v>2</v>
      </c>
      <c r="D3" s="4">
        <f>(B3/B2)-1</f>
        <v>1</v>
      </c>
      <c r="E3" s="4">
        <f>(C3/C2)-1</f>
        <v>-0.6</v>
      </c>
      <c r="F3">
        <f>(D3&gt;0)*D3</f>
        <v>1</v>
      </c>
      <c r="G3">
        <f>(D3&lt;0)*(0-D3)</f>
        <v>0</v>
      </c>
      <c r="H3">
        <f>(E3&gt;0)*E3</f>
        <v>0</v>
      </c>
      <c r="I3">
        <f>(E3&lt;0)*(0-E3)</f>
        <v>0.6</v>
      </c>
    </row>
    <row r="4" spans="1:15" x14ac:dyDescent="0.25">
      <c r="A4" s="1">
        <v>40181</v>
      </c>
      <c r="B4">
        <v>3</v>
      </c>
      <c r="C4">
        <v>9</v>
      </c>
      <c r="D4" s="4">
        <f t="shared" ref="D4:D11" si="0">(B4/B3)-1</f>
        <v>0.5</v>
      </c>
      <c r="E4" s="4">
        <f t="shared" ref="E4:E11" si="1">(C4/C3)-1</f>
        <v>3.5</v>
      </c>
      <c r="F4">
        <f t="shared" ref="F4:F11" si="2">(D4&gt;0)*D4</f>
        <v>0.5</v>
      </c>
      <c r="G4">
        <f t="shared" ref="G4:G11" si="3">(D4&lt;0)*(0-D4)</f>
        <v>0</v>
      </c>
      <c r="H4">
        <f t="shared" ref="H4:H11" si="4">(E4&gt;0)*E4</f>
        <v>3.5</v>
      </c>
      <c r="I4">
        <f t="shared" ref="I4:I11" si="5">(E4&lt;0)*(0-E4)</f>
        <v>0</v>
      </c>
    </row>
    <row r="5" spans="1:15" x14ac:dyDescent="0.25">
      <c r="A5" s="1">
        <v>40182</v>
      </c>
      <c r="B5">
        <v>2</v>
      </c>
      <c r="C5">
        <v>8</v>
      </c>
      <c r="D5" s="4">
        <f t="shared" si="0"/>
        <v>-0.33333333333333337</v>
      </c>
      <c r="E5" s="4">
        <f t="shared" si="1"/>
        <v>-0.11111111111111116</v>
      </c>
      <c r="F5">
        <f t="shared" si="2"/>
        <v>0</v>
      </c>
      <c r="G5">
        <f t="shared" si="3"/>
        <v>0.33333333333333337</v>
      </c>
      <c r="H5">
        <f t="shared" si="4"/>
        <v>0</v>
      </c>
      <c r="I5">
        <f t="shared" si="5"/>
        <v>0.11111111111111116</v>
      </c>
    </row>
    <row r="6" spans="1:15" x14ac:dyDescent="0.25">
      <c r="A6" s="1">
        <v>40183</v>
      </c>
      <c r="B6">
        <v>5</v>
      </c>
      <c r="C6">
        <v>4</v>
      </c>
      <c r="D6" s="4">
        <f t="shared" si="0"/>
        <v>1.5</v>
      </c>
      <c r="E6" s="4">
        <f t="shared" si="1"/>
        <v>-0.5</v>
      </c>
      <c r="F6">
        <f t="shared" si="2"/>
        <v>1.5</v>
      </c>
      <c r="G6">
        <f t="shared" si="3"/>
        <v>0</v>
      </c>
      <c r="H6">
        <f t="shared" si="4"/>
        <v>0</v>
      </c>
      <c r="I6">
        <f t="shared" si="5"/>
        <v>0.5</v>
      </c>
    </row>
    <row r="7" spans="1:15" x14ac:dyDescent="0.25">
      <c r="A7" s="1">
        <v>40184</v>
      </c>
      <c r="B7">
        <v>5</v>
      </c>
      <c r="C7">
        <v>3</v>
      </c>
      <c r="D7" s="4">
        <f t="shared" si="0"/>
        <v>0</v>
      </c>
      <c r="E7" s="4">
        <f t="shared" si="1"/>
        <v>-0.25</v>
      </c>
      <c r="F7">
        <f t="shared" si="2"/>
        <v>0</v>
      </c>
      <c r="G7">
        <f t="shared" si="3"/>
        <v>0</v>
      </c>
      <c r="H7">
        <f t="shared" si="4"/>
        <v>0</v>
      </c>
      <c r="I7">
        <f t="shared" si="5"/>
        <v>0.25</v>
      </c>
    </row>
    <row r="8" spans="1:15" x14ac:dyDescent="0.25">
      <c r="A8" s="1">
        <v>40185</v>
      </c>
      <c r="B8">
        <v>3</v>
      </c>
      <c r="C8">
        <v>4</v>
      </c>
      <c r="D8" s="4">
        <f t="shared" si="0"/>
        <v>-0.4</v>
      </c>
      <c r="E8" s="4">
        <f t="shared" si="1"/>
        <v>0.33333333333333326</v>
      </c>
      <c r="F8">
        <f t="shared" si="2"/>
        <v>0</v>
      </c>
      <c r="G8">
        <f t="shared" si="3"/>
        <v>0.4</v>
      </c>
      <c r="H8">
        <f t="shared" si="4"/>
        <v>0.33333333333333326</v>
      </c>
      <c r="I8">
        <f t="shared" si="5"/>
        <v>0</v>
      </c>
    </row>
    <row r="9" spans="1:15" x14ac:dyDescent="0.25">
      <c r="A9" s="1">
        <v>40186</v>
      </c>
      <c r="B9">
        <v>10</v>
      </c>
      <c r="C9">
        <v>8</v>
      </c>
      <c r="D9" s="4">
        <f t="shared" si="0"/>
        <v>2.3333333333333335</v>
      </c>
      <c r="E9" s="4">
        <f t="shared" si="1"/>
        <v>1</v>
      </c>
      <c r="F9">
        <f t="shared" si="2"/>
        <v>2.3333333333333335</v>
      </c>
      <c r="G9">
        <f t="shared" si="3"/>
        <v>0</v>
      </c>
      <c r="H9">
        <f t="shared" si="4"/>
        <v>1</v>
      </c>
      <c r="I9">
        <f t="shared" si="5"/>
        <v>0</v>
      </c>
    </row>
    <row r="10" spans="1:15" x14ac:dyDescent="0.25">
      <c r="A10" s="1">
        <v>40187</v>
      </c>
      <c r="B10">
        <v>2</v>
      </c>
      <c r="C10">
        <v>1</v>
      </c>
      <c r="D10" s="4">
        <f t="shared" si="0"/>
        <v>-0.8</v>
      </c>
      <c r="E10" s="4">
        <f t="shared" si="1"/>
        <v>-0.875</v>
      </c>
      <c r="F10">
        <f t="shared" si="2"/>
        <v>0</v>
      </c>
      <c r="G10">
        <f t="shared" si="3"/>
        <v>0.8</v>
      </c>
      <c r="H10">
        <f t="shared" si="4"/>
        <v>0</v>
      </c>
      <c r="I10">
        <f t="shared" si="5"/>
        <v>0.875</v>
      </c>
      <c r="J10">
        <f>SUM(F3:F10)/SUM(G3:G10)</f>
        <v>3.4782608695652177</v>
      </c>
      <c r="K10">
        <f>SUM(H3:H10)/SUM(I3:I10)</f>
        <v>2.068965517241379</v>
      </c>
      <c r="L10">
        <f>AVERAGE(D3:D10)/STDEV(G3:G10)</f>
        <v>1.5996385167713463</v>
      </c>
      <c r="M10">
        <f>AVERAGE(E3:E10)/STDEV(I3:I10)</f>
        <v>0.94222053026243247</v>
      </c>
      <c r="N10">
        <v>3796250624</v>
      </c>
      <c r="O10">
        <v>-1.125</v>
      </c>
    </row>
    <row r="11" spans="1:15" x14ac:dyDescent="0.25">
      <c r="A11" s="1">
        <v>40188</v>
      </c>
      <c r="B11">
        <v>3</v>
      </c>
      <c r="C11">
        <v>7</v>
      </c>
      <c r="D11" s="4">
        <f t="shared" si="0"/>
        <v>0.5</v>
      </c>
      <c r="E11" s="4">
        <f t="shared" si="1"/>
        <v>6</v>
      </c>
      <c r="F11">
        <f t="shared" si="2"/>
        <v>0.5</v>
      </c>
      <c r="G11">
        <f t="shared" si="3"/>
        <v>0</v>
      </c>
      <c r="H11">
        <f t="shared" si="4"/>
        <v>6</v>
      </c>
      <c r="I11">
        <f t="shared" si="5"/>
        <v>0</v>
      </c>
      <c r="J11">
        <f>SUM(F4:F11)/SUM(G4:G11)</f>
        <v>3.1521739130434785</v>
      </c>
      <c r="K11">
        <f>SUM(H4:H11)/SUM(I4:I11)</f>
        <v>6.2399999999999993</v>
      </c>
      <c r="L11" s="5">
        <f>AVERAGE(D4:D11)/STDEV(G4:G11)</f>
        <v>1.3891597645645901</v>
      </c>
      <c r="M11">
        <f>AVERAGE(E4:E11)/STDEV(I4:I11)</f>
        <v>3.5612856287543044</v>
      </c>
      <c r="N11">
        <v>440335.2</v>
      </c>
    </row>
    <row r="12" spans="1:15" x14ac:dyDescent="0.25">
      <c r="D12" s="4"/>
      <c r="E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21" sqref="E21"/>
    </sheetView>
  </sheetViews>
  <sheetFormatPr defaultRowHeight="15" x14ac:dyDescent="0.25"/>
  <cols>
    <col min="1" max="1" width="12.28515625" customWidth="1"/>
    <col min="2" max="2" width="10.28515625" bestFit="1" customWidth="1"/>
    <col min="3" max="3" width="9.5703125" bestFit="1" customWidth="1"/>
    <col min="4" max="5" width="10.28515625" bestFit="1" customWidth="1"/>
  </cols>
  <sheetData>
    <row r="1" spans="1:7" x14ac:dyDescent="0.25">
      <c r="B1" t="s">
        <v>21</v>
      </c>
      <c r="C1" t="s">
        <v>22</v>
      </c>
      <c r="D1" t="s">
        <v>23</v>
      </c>
      <c r="E1" t="s">
        <v>24</v>
      </c>
    </row>
    <row r="2" spans="1:7" x14ac:dyDescent="0.25">
      <c r="A2" s="1">
        <v>40179</v>
      </c>
      <c r="B2">
        <v>1</v>
      </c>
      <c r="C2">
        <v>-1</v>
      </c>
      <c r="D2">
        <v>2</v>
      </c>
      <c r="E2">
        <v>5</v>
      </c>
    </row>
    <row r="3" spans="1:7" x14ac:dyDescent="0.25">
      <c r="A3" s="1">
        <v>40180</v>
      </c>
      <c r="B3">
        <v>-1</v>
      </c>
      <c r="C3">
        <v>5</v>
      </c>
      <c r="D3">
        <v>-5</v>
      </c>
      <c r="E3">
        <v>-8</v>
      </c>
    </row>
    <row r="4" spans="1:7" x14ac:dyDescent="0.25">
      <c r="A4" s="1"/>
    </row>
    <row r="5" spans="1:7" x14ac:dyDescent="0.25">
      <c r="A5" s="1" t="s">
        <v>25</v>
      </c>
      <c r="B5">
        <f>ABS(B2)</f>
        <v>1</v>
      </c>
      <c r="C5">
        <f t="shared" ref="C5:E5" si="0">ABS(C2)</f>
        <v>1</v>
      </c>
      <c r="D5">
        <f t="shared" si="0"/>
        <v>2</v>
      </c>
      <c r="E5">
        <f t="shared" si="0"/>
        <v>5</v>
      </c>
    </row>
    <row r="6" spans="1:7" x14ac:dyDescent="0.25">
      <c r="A6" s="1"/>
      <c r="B6">
        <f>ABS(B3)</f>
        <v>1</v>
      </c>
      <c r="C6">
        <f t="shared" ref="C6:E6" si="1">ABS(C3)</f>
        <v>5</v>
      </c>
      <c r="D6">
        <f t="shared" si="1"/>
        <v>5</v>
      </c>
      <c r="E6">
        <f t="shared" si="1"/>
        <v>8</v>
      </c>
    </row>
    <row r="7" spans="1:7" x14ac:dyDescent="0.25">
      <c r="A7" s="1"/>
    </row>
    <row r="8" spans="1:7" x14ac:dyDescent="0.25">
      <c r="A8" s="1"/>
      <c r="B8">
        <f>(B5/SUM($B5:$E5))*SIGN(B2)</f>
        <v>0.1111111111111111</v>
      </c>
      <c r="C8">
        <f t="shared" ref="C8:E9" si="2">(C5/SUM($B5:$E5))*SIGN(C2)</f>
        <v>-0.1111111111111111</v>
      </c>
      <c r="D8">
        <f t="shared" si="2"/>
        <v>0.22222222222222221</v>
      </c>
      <c r="E8">
        <f t="shared" si="2"/>
        <v>0.55555555555555558</v>
      </c>
      <c r="G8" t="s">
        <v>26</v>
      </c>
    </row>
    <row r="9" spans="1:7" x14ac:dyDescent="0.25">
      <c r="A9" s="1"/>
      <c r="B9" s="3">
        <f>(B6/SUM($B6:$E6))*SIGN(B3)</f>
        <v>-5.2631578947368418E-2</v>
      </c>
      <c r="C9" s="3">
        <f t="shared" si="2"/>
        <v>0.26315789473684209</v>
      </c>
      <c r="D9" s="3">
        <f t="shared" si="2"/>
        <v>-0.26315789473684209</v>
      </c>
      <c r="E9" s="3">
        <f t="shared" si="2"/>
        <v>-0.42105263157894735</v>
      </c>
    </row>
    <row r="10" spans="1:7" x14ac:dyDescent="0.25">
      <c r="A10" s="1"/>
    </row>
    <row r="11" spans="1:7" x14ac:dyDescent="0.25">
      <c r="A11" s="1"/>
      <c r="B11">
        <f>(B2-AVERAGE($B2:$E2))/STDEV($B2:$E2)</f>
        <v>-0.3</v>
      </c>
      <c r="C11">
        <f t="shared" ref="C11:E11" si="3">(C2-AVERAGE($B2:$E2))/STDEV($B2:$E2)</f>
        <v>-1.1000000000000001</v>
      </c>
      <c r="D11">
        <f t="shared" si="3"/>
        <v>0.1</v>
      </c>
      <c r="E11">
        <f t="shared" si="3"/>
        <v>1.3</v>
      </c>
      <c r="G11" t="s">
        <v>27</v>
      </c>
    </row>
    <row r="12" spans="1:7" x14ac:dyDescent="0.25">
      <c r="A12" s="2"/>
      <c r="B12">
        <f>(B3-AVERAGE($B3:$E3))/STDEV($B3:$E3)</f>
        <v>0.2224236846977225</v>
      </c>
      <c r="C12">
        <f t="shared" ref="C12:E12" si="4">(C3-AVERAGE($B3:$E3))/STDEV($B3:$E3)</f>
        <v>1.2900573712467904</v>
      </c>
      <c r="D12">
        <f t="shared" si="4"/>
        <v>-0.48933210633498947</v>
      </c>
      <c r="E12">
        <f t="shared" si="4"/>
        <v>-1.0231489496095234</v>
      </c>
    </row>
    <row r="13" spans="1:7" x14ac:dyDescent="0.25">
      <c r="A13" s="2"/>
    </row>
    <row r="14" spans="1:7" x14ac:dyDescent="0.25">
      <c r="A14" s="2"/>
      <c r="B14" s="3">
        <f>_xlfn.NORM.S.DIST(B11,TRUE)</f>
        <v>0.38208857781104733</v>
      </c>
      <c r="C14" s="3">
        <f t="shared" ref="C14:E15" si="5">_xlfn.NORM.S.DIST(C11,TRUE)</f>
        <v>0.13566606094638264</v>
      </c>
      <c r="D14" s="3">
        <f t="shared" si="5"/>
        <v>0.53982783727702899</v>
      </c>
      <c r="E14" s="3">
        <f t="shared" si="5"/>
        <v>0.9031995154143897</v>
      </c>
      <c r="G14" t="s">
        <v>28</v>
      </c>
    </row>
    <row r="15" spans="1:7" x14ac:dyDescent="0.25">
      <c r="A15" s="2"/>
      <c r="B15" s="3">
        <f>_xlfn.NORM.S.DIST(B12,TRUE)</f>
        <v>0.58800796208086403</v>
      </c>
      <c r="C15" s="3">
        <f t="shared" si="5"/>
        <v>0.90148463035905657</v>
      </c>
      <c r="D15" s="3">
        <f t="shared" si="5"/>
        <v>0.31230329711307514</v>
      </c>
      <c r="E15" s="3">
        <f t="shared" si="5"/>
        <v>0.15311871295337204</v>
      </c>
    </row>
    <row r="16" spans="1:7" x14ac:dyDescent="0.25">
      <c r="A16" s="2"/>
    </row>
    <row r="17" spans="1:7" x14ac:dyDescent="0.25">
      <c r="A17" s="2"/>
      <c r="B17">
        <f>B14/SUM($B14:$E14)</f>
        <v>0.19486540547463763</v>
      </c>
      <c r="C17">
        <f t="shared" ref="C17:E17" si="6">C14/SUM($B14:$E14)</f>
        <v>6.9189773028329959E-2</v>
      </c>
      <c r="D17">
        <f t="shared" si="6"/>
        <v>0.27531252308072396</v>
      </c>
      <c r="E17">
        <f t="shared" si="6"/>
        <v>0.46063229841630848</v>
      </c>
      <c r="G17" t="s">
        <v>41</v>
      </c>
    </row>
    <row r="18" spans="1:7" x14ac:dyDescent="0.25">
      <c r="A18" s="2"/>
      <c r="B18">
        <f>B15/SUM($B15:$E15)</f>
        <v>0.30078447484457255</v>
      </c>
      <c r="C18">
        <f t="shared" ref="C18:E18" si="7">C15/SUM($B15:$E15)</f>
        <v>0.46113760120430647</v>
      </c>
      <c r="D18">
        <f t="shared" si="7"/>
        <v>0.15975291028706606</v>
      </c>
      <c r="E18">
        <f t="shared" si="7"/>
        <v>7.8325013664055074E-2</v>
      </c>
    </row>
    <row r="19" spans="1:7" x14ac:dyDescent="0.25">
      <c r="A19" s="2"/>
    </row>
    <row r="20" spans="1:7" x14ac:dyDescent="0.25">
      <c r="A20" s="2"/>
    </row>
    <row r="21" spans="1:7" x14ac:dyDescent="0.25">
      <c r="A21" s="2"/>
    </row>
    <row r="22" spans="1:7" x14ac:dyDescent="0.25">
      <c r="A22" s="2"/>
    </row>
    <row r="23" spans="1:7" x14ac:dyDescent="0.25">
      <c r="A23" s="2"/>
    </row>
    <row r="24" spans="1:7" x14ac:dyDescent="0.25">
      <c r="A24" s="2"/>
    </row>
    <row r="25" spans="1:7" x14ac:dyDescent="0.25">
      <c r="A25" s="2"/>
    </row>
    <row r="26" spans="1:7" x14ac:dyDescent="0.25">
      <c r="A26" s="2"/>
    </row>
    <row r="27" spans="1:7" x14ac:dyDescent="0.25">
      <c r="A27" s="2"/>
    </row>
    <row r="28" spans="1:7" x14ac:dyDescent="0.25">
      <c r="A28" s="2"/>
    </row>
    <row r="29" spans="1:7" x14ac:dyDescent="0.25">
      <c r="A29" s="2"/>
    </row>
    <row r="30" spans="1:7" x14ac:dyDescent="0.25">
      <c r="A30" s="2"/>
    </row>
    <row r="31" spans="1:7" x14ac:dyDescent="0.25">
      <c r="A31" s="2"/>
    </row>
    <row r="32" spans="1:7" x14ac:dyDescent="0.25">
      <c r="A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momentum</vt:lpstr>
      <vt:lpstr>risk adjusted momentum</vt:lpstr>
      <vt:lpstr>standardisation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Hodges</dc:creator>
  <cp:lastModifiedBy>James Hodges</cp:lastModifiedBy>
  <dcterms:created xsi:type="dcterms:W3CDTF">2013-09-28T04:00:05Z</dcterms:created>
  <dcterms:modified xsi:type="dcterms:W3CDTF">2013-10-12T11:00:41Z</dcterms:modified>
</cp:coreProperties>
</file>