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codeName="ThisWorkbook"/>
  <mc:AlternateContent xmlns:mc="http://schemas.openxmlformats.org/markup-compatibility/2006">
    <mc:Choice Requires="x15">
      <x15ac:absPath xmlns:x15ac="http://schemas.microsoft.com/office/spreadsheetml/2010/11/ac" url="/Users/sshoaf/iron-skillet/templates/panos/set_commands/"/>
    </mc:Choice>
  </mc:AlternateContent>
  <xr:revisionPtr revIDLastSave="0" documentId="13_ncr:1_{FBDF25DA-A38D-DD4D-993A-0EDFC213BBC4}" xr6:coauthVersionLast="36" xr6:coauthVersionMax="36" xr10:uidLastSave="{00000000-0000-0000-0000-000000000000}"/>
  <bookViews>
    <workbookView xWindow="-3880" yWindow="-18680" windowWidth="31460" windowHeight="17540" tabRatio="500" xr2:uid="{00000000-000D-0000-FFFF-FFFF00000000}"/>
  </bookViews>
  <sheets>
    <sheet name="How to Use" sheetId="3" r:id="rId1"/>
    <sheet name="0-Config Values" sheetId="4" r:id="rId2"/>
    <sheet name="1-General Device" sheetId="41" r:id="rId3"/>
    <sheet name="2-Logging" sheetId="43" r:id="rId4"/>
    <sheet name="3-Referenced Objects" sheetId="45" r:id="rId5"/>
    <sheet name="4-Security Profiles+Groups" sheetId="49" r:id="rId6"/>
    <sheet name="5-Security Rules" sheetId="46" r:id="rId7"/>
    <sheet name="6-Decryption" sheetId="47" r:id="rId8"/>
    <sheet name="7-Zone Protection" sheetId="42" r:id="rId9"/>
    <sheet name="8-Reports" sheetId="44" r:id="rId10"/>
  </sheets>
  <definedNames>
    <definedName name="access_route">#REF!</definedName>
    <definedName name="client_dns">#REF!</definedName>
    <definedName name="default_route">#REF!</definedName>
    <definedName name="ethernet1_3">#REF!</definedName>
    <definedName name="HA1_primary">#REF!</definedName>
    <definedName name="int_list">#REF!</definedName>
    <definedName name="ip_pool">#REF!</definedName>
    <definedName name="msm_ip">#REF!</definedName>
    <definedName name="trust_ip">#REF!</definedName>
    <definedName name="trust_netmask">#REF!</definedName>
    <definedName name="untrust_ip">#REF!</definedName>
    <definedName name="untrust_netmask">#REF!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85" i="49" l="1"/>
  <c r="B84" i="49"/>
  <c r="B76" i="49"/>
  <c r="B75" i="49"/>
  <c r="B61" i="49"/>
  <c r="B60" i="49"/>
  <c r="B47" i="49"/>
  <c r="B46" i="49"/>
  <c r="B33" i="49"/>
  <c r="B32" i="49"/>
  <c r="B5" i="45"/>
  <c r="B17" i="45"/>
  <c r="B16" i="45"/>
  <c r="B9" i="43"/>
  <c r="B5" i="43"/>
  <c r="B4" i="43"/>
  <c r="B2" i="43"/>
  <c r="B3" i="43"/>
  <c r="B3" i="41"/>
  <c r="B2" i="41"/>
  <c r="B30" i="41"/>
  <c r="B27" i="41"/>
  <c r="B26" i="41"/>
  <c r="B25" i="41"/>
  <c r="B24" i="41"/>
</calcChain>
</file>

<file path=xl/sharedStrings.xml><?xml version="1.0" encoding="utf-8"?>
<sst xmlns="http://schemas.openxmlformats.org/spreadsheetml/2006/main" count="740" uniqueCount="701">
  <si>
    <t>set deviceconfig system update-schedule anti-virus recurring hourly action download-and-install</t>
  </si>
  <si>
    <t>set deviceconfig system update-schedule wildfire recurring every-min action download-and-install</t>
  </si>
  <si>
    <t>set deviceconfig setting wildfire report-benign-file yes</t>
  </si>
  <si>
    <t>set deviceconfig setting wildfire report-grayware-file yes</t>
  </si>
  <si>
    <t>set deviceconfig setting wildfire file-size-limit pe size-limit 10</t>
  </si>
  <si>
    <t>set deviceconfig setting wildfire file-size-limit pdf size-limit 1000</t>
  </si>
  <si>
    <t>Here's How It Works:</t>
  </si>
  <si>
    <r>
      <rPr>
        <b/>
        <sz val="11"/>
        <color theme="1"/>
        <rFont val="Calibri"/>
        <family val="2"/>
        <scheme val="minor"/>
      </rPr>
      <t xml:space="preserve">This tool will provide you with CLI commands to be copied and pasted into your PANOS config.  </t>
    </r>
    <r>
      <rPr>
        <sz val="12"/>
        <color theme="1"/>
        <rFont val="Calibri"/>
        <family val="2"/>
        <scheme val="minor"/>
      </rPr>
      <t xml:space="preserve">These commands will </t>
    </r>
  </si>
  <si>
    <t>STEP 1. Please complete values for the following arbitrary fields:</t>
  </si>
  <si>
    <t>Please use IP address w/o netmask (i.e. 192.168.100.100)</t>
  </si>
  <si>
    <t>STEP 3. Copy and paste the commands from the "CLI Config" worksheet into your CLI, starting at the OPERATIONAL command mode.</t>
  </si>
  <si>
    <t xml:space="preserve">              - TIP:  Maximize your terminal session window when you paste and check for any pasting errors.</t>
  </si>
  <si>
    <t>255.255.255.0</t>
  </si>
  <si>
    <t>Please type in the mask, not in bits - eg. 255.255.255.0</t>
  </si>
  <si>
    <t>Device Category Elements</t>
  </si>
  <si>
    <t>Network Mask (255.x.x.x notation)</t>
  </si>
  <si>
    <t>Management Default Gateway</t>
  </si>
  <si>
    <t>Management Interface IP Address</t>
  </si>
  <si>
    <t>Device Hostname</t>
  </si>
  <si>
    <t>Hostname of the firewall</t>
  </si>
  <si>
    <t>Firewall default gateway</t>
  </si>
  <si>
    <t>DNS Server Primary</t>
  </si>
  <si>
    <t>8.8.8.8</t>
  </si>
  <si>
    <t>DNS Server Secondary</t>
  </si>
  <si>
    <t>x.x.x.x format</t>
  </si>
  <si>
    <t>FQDN or IP Address</t>
  </si>
  <si>
    <t>Security Category Elements</t>
  </si>
  <si>
    <t>IPv4 DNS Sinkhole Address</t>
  </si>
  <si>
    <t>IPv6 DNS Sinkhole Address</t>
  </si>
  <si>
    <t>MSSP DNS Sinkhole server IP address</t>
  </si>
  <si>
    <t>8.8.4.4</t>
  </si>
  <si>
    <t>192.168.2.5</t>
  </si>
  <si>
    <t>Template Version</t>
  </si>
  <si>
    <t>PAN-OS Version</t>
  </si>
  <si>
    <t>PAN-OS version for this template</t>
  </si>
  <si>
    <t>Software and Template versions</t>
  </si>
  <si>
    <t>update elements in the various tabs of the worksheet using Excel formulas</t>
  </si>
  <si>
    <t>STEP 2. Review the Numbered Tabs to ensure you have the correct attributes for your configuration</t>
  </si>
  <si>
    <t>STEP 4. Config is complete!  Review for any errors or required changes and Commit</t>
  </si>
  <si>
    <t>Instruction for Using CLI SET Commands:</t>
  </si>
  <si>
    <t>The '&gt;' prompt denotes Operational Mode</t>
  </si>
  <si>
    <t>The '#' prompt denotes Configuration Mode</t>
  </si>
  <si>
    <t>All configuration is done in Configuration Mode</t>
  </si>
  <si>
    <t>The following set of commands will set up the CLI environment and enter Configuration mode</t>
  </si>
  <si>
    <t>set cli config-output-format set</t>
  </si>
  <si>
    <t>set cli terminal width 500</t>
  </si>
  <si>
    <t>set cli scripting-mode on</t>
  </si>
  <si>
    <t>configure</t>
  </si>
  <si>
    <t>allows you to view the configuration in easy to read SET mode</t>
  </si>
  <si>
    <t>Maximum terminal width to ensure no overrun issues when pasting</t>
  </si>
  <si>
    <t>Scripting mode for more efficient CLI pasting of multiple commands</t>
  </si>
  <si>
    <t>Go to configuration mode before entering SET values</t>
  </si>
  <si>
    <t>NOTE: scripting-mode on will disable the '?' help and completion of commands</t>
  </si>
  <si>
    <t>To disable, enter 'exit' to return to operational mode and enter:</t>
  </si>
  <si>
    <t>set cli scripting-mode off</t>
  </si>
  <si>
    <t>These can be pasted in to prepare for CLI loading</t>
  </si>
  <si>
    <t>set deviceconfig system update-schedule statistics-service passive-dns-monitoring yes</t>
  </si>
  <si>
    <t>NTP Time Server Primary</t>
  </si>
  <si>
    <t>set deviceconfig system update-schedule threats recurring every-30-mins action download-and-install</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</si>
  <si>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</si>
  <si>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</si>
  <si>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</si>
  <si>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</si>
  <si>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</si>
  <si>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</si>
  <si>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</si>
  <si>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192.168.2.1</t>
  </si>
  <si>
    <t>set rulebase default-security-rules rules interzone-default log-end yes</t>
  </si>
  <si>
    <t>192.168.2.10</t>
  </si>
  <si>
    <t>set rulebase default-security-rules rules intrazone-default log-end yes</t>
  </si>
  <si>
    <t>set deviceconfig system update-schedule threats recurring every-30-mins at 2</t>
  </si>
  <si>
    <t>set deviceconfig system update-schedule threats recurring threshold 48</t>
  </si>
  <si>
    <t>set deviceconfig system update-schedule anti-virus recurring hourly at 4</t>
  </si>
  <si>
    <t xml:space="preserve">set deviceconfig system snmp-setting access-setting version v3 </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</si>
  <si>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</si>
  <si>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</si>
  <si>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</si>
  <si>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</si>
  <si>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</si>
  <si>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</si>
  <si>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</si>
  <si>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</si>
  <si>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</si>
  <si>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</si>
  <si>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</si>
  <si>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wildfire file-size-limit apk size-limit 30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</si>
  <si>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</si>
  <si>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</si>
  <si>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</si>
  <si>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</si>
  <si>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</si>
  <si>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</si>
  <si>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</si>
  <si>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</si>
  <si>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</si>
  <si>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</si>
  <si>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</si>
  <si>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</si>
  <si>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</si>
  <si>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</si>
  <si>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</si>
  <si>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</si>
  <si>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</si>
  <si>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</si>
  <si>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deviceconfig system login-banner "You have accessed a protected system. Log off immediately if you are not an authorized user."</t>
  </si>
  <si>
    <t>0.pool.ntp.org</t>
  </si>
  <si>
    <t>1.pool.ntp.org</t>
  </si>
  <si>
    <t>sample</t>
  </si>
  <si>
    <t xml:space="preserve">set network profiles zone-protection-profile Recommended_Zone_Protection scan 8001 action alert </t>
  </si>
  <si>
    <t>set network profiles zone-protection-profile Recommended_Zone_Protection scan 8001 interval 2</t>
  </si>
  <si>
    <t>set network profiles zone-protection-profile Recommended_Zone_Protection scan 8001 threshold 100</t>
  </si>
  <si>
    <t xml:space="preserve">set network profiles zone-protection-profile Recommended_Zone_Protection scan 8002 action alert </t>
  </si>
  <si>
    <t>set network profiles zone-protection-profile Recommended_Zone_Protection scan 8002 interval 10</t>
  </si>
  <si>
    <t>set network profiles zone-protection-profile Recommended_Zone_Protection scan 8002 threshold 100</t>
  </si>
  <si>
    <t xml:space="preserve">set network profiles zone-protection-profile Recommended_Zone_Protection scan 8003 action alert </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</si>
  <si>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</si>
  <si>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</si>
  <si>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</si>
  <si>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</si>
  <si>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</si>
  <si>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</si>
  <si>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</si>
  <si>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</si>
  <si>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</si>
  <si>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</si>
  <si>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</si>
  <si>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</si>
  <si>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</si>
  <si>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</si>
  <si>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</si>
  <si>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</si>
  <si>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</si>
  <si>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</si>
  <si>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</si>
  <si>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</si>
  <si>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</si>
  <si>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</si>
  <si>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</si>
  <si>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</si>
  <si>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</si>
  <si>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</si>
  <si>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</si>
  <si>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</si>
  <si>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</si>
  <si>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</si>
  <si>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</si>
  <si>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</si>
  <si>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</si>
  <si>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</si>
  <si>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</si>
  <si>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</si>
  <si>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</si>
  <si>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</si>
  <si>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</si>
  <si>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</si>
  <si>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</si>
  <si>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</si>
  <si>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</si>
  <si>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</si>
  <si>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</si>
  <si>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</si>
  <si>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</si>
  <si>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</si>
  <si>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</si>
  <si>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</si>
  <si>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</si>
  <si>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</si>
  <si>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</si>
  <si>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</si>
  <si>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</si>
  <si>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</si>
  <si>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GTP_Log_Forwarding log-type gtp</t>
  </si>
  <si>
    <t>set shared log-settings profiles default match-list GTP_Log_Forwarding filter "All Logs"</t>
  </si>
  <si>
    <t>set shared log-settings profiles default match-list GTP_Log_Forwarding send-to-panorama no</t>
  </si>
  <si>
    <t>set shared log-settings profiles default match-list GTP_Log_Forwarding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</si>
  <si>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</si>
  <si>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</si>
  <si>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</si>
  <si>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</si>
  <si>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</si>
  <si>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</si>
  <si>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</si>
  <si>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</si>
  <si>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</si>
  <si>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</si>
  <si>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</si>
  <si>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</si>
  <si>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</si>
  <si>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</si>
  <si>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</si>
  <si>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</si>
  <si>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</si>
  <si>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</si>
  <si>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</si>
  <si>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</si>
  <si>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</si>
  <si>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</si>
  <si>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</si>
  <si>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</si>
  <si>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</si>
  <si>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</si>
  <si>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</si>
  <si>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</si>
  <si>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</si>
  <si>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</si>
  <si>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</si>
  <si>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</si>
  <si>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</si>
  <si>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</si>
  <si>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</si>
  <si>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</si>
  <si>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</si>
  <si>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</si>
  <si>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</si>
  <si>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</si>
  <si>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</si>
  <si>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</si>
  <si>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</si>
  <si>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</si>
  <si>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</si>
  <si>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</si>
  <si>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</si>
  <si>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</si>
  <si>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</si>
  <si>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</si>
  <si>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</si>
  <si>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</si>
  <si>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</si>
  <si>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</si>
  <si>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</si>
  <si>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</si>
  <si>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</si>
  <si>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</si>
  <si>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</si>
  <si>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</si>
  <si>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</si>
  <si>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</si>
  <si>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</si>
  <si>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</si>
  <si>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</si>
  <si>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</si>
  <si>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</si>
  <si>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</si>
  <si>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</si>
  <si>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</si>
  <si>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</si>
  <si>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</si>
  <si>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</si>
  <si>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</si>
  <si>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</si>
  <si>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</si>
  <si>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</si>
  <si>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</si>
  <si>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</si>
  <si>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</si>
  <si>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</si>
  <si>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</si>
  <si>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</si>
  <si>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</si>
  <si>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set shared email-scheduler "Possbile Compromise" report-group "Possible Compromise"</t>
  </si>
  <si>
    <t xml:space="preserve">set shared email-scheduler "Possbile Compromise" recurring disabled </t>
  </si>
  <si>
    <t>set shared email-scheduler "Possbile Compromise" email-profile Sample_Email_Profile</t>
  </si>
  <si>
    <t>set tag Outbound comments "Outbound to the Internet"</t>
  </si>
  <si>
    <t>set tag Inbound comments "Inbound from the Internet"</t>
  </si>
  <si>
    <t>set tag Internal comments "Internal to Internal"</t>
  </si>
  <si>
    <t>set rulebase default-security-rules rules intrazone-default action allow</t>
  </si>
  <si>
    <t>set rulebase default-security-rules rules intrazone-default log-start no</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</si>
  <si>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</si>
  <si>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</si>
  <si>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</si>
  <si>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</si>
  <si>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</si>
  <si>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</si>
  <si>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</si>
  <si>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</si>
  <si>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</si>
  <si>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</si>
  <si>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</si>
  <si>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</si>
  <si>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</si>
  <si>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</si>
  <si>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</si>
  <si>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</si>
  <si>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</si>
  <si>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</si>
  <si>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</si>
  <si>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</si>
  <si>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</si>
  <si>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</si>
  <si>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</si>
  <si>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</si>
  <si>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</si>
  <si>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</si>
  <si>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</si>
  <si>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</si>
  <si>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</si>
  <si>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</si>
  <si>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</si>
  <si>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</si>
  <si>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</si>
  <si>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</si>
  <si>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</si>
  <si>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</si>
  <si>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</si>
  <si>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</si>
  <si>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</si>
  <si>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</si>
  <si>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</si>
  <si>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</si>
  <si>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</si>
  <si>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</si>
  <si>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</si>
  <si>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</si>
  <si>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</si>
  <si>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</si>
  <si>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</si>
  <si>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</si>
  <si>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</si>
  <si>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</si>
  <si>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</si>
  <si>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</si>
  <si>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</si>
  <si>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</si>
  <si>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</si>
  <si>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</si>
  <si>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</si>
  <si>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</si>
  <si>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</si>
  <si>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</si>
  <si>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</si>
  <si>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</si>
  <si>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</si>
  <si>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</si>
  <si>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</si>
  <si>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</si>
  <si>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</si>
  <si>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</si>
  <si>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</si>
  <si>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</si>
  <si>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set rulebase decryption rules "NO-Decrypt URL Categories" category [ financial-services government health-and-medicine Custom-No-Decrypt ]</t>
  </si>
  <si>
    <t>set rulebase decryption rules "NO-Decrypt URL Categories" service any</t>
  </si>
  <si>
    <t xml:space="preserve">set rulebase decryption rules "NO-Decrypt URL Categories" type ssl-forward-proxy </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</si>
  <si>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</si>
  <si>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</si>
  <si>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</si>
  <si>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</si>
  <si>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</si>
  <si>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</si>
  <si>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</si>
  <si>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</si>
  <si>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</si>
  <si>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</si>
  <si>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</si>
  <si>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 xml:space="preserve">set rulebase decryption rules "NO-Decrypt Rule" type ssl-forward-proxy </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</si>
  <si>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</si>
  <si>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</si>
  <si>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</si>
  <si>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</si>
  <si>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</si>
  <si>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</si>
  <si>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</si>
  <si>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</si>
  <si>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</si>
  <si>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</si>
  <si>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</si>
  <si>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</si>
  <si>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</si>
  <si>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</si>
  <si>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</si>
  <si>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</si>
  <si>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</si>
  <si>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</si>
  <si>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</si>
  <si>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</si>
  <si>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</si>
  <si>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</si>
  <si>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</si>
  <si>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</si>
  <si>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</si>
  <si>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 xml:space="preserve">set profiles custom-url-category Black-List </t>
  </si>
  <si>
    <t xml:space="preserve">set profiles custom-url-category White-List </t>
  </si>
  <si>
    <t>set profiles custom-url-category Custom-No-Decrypt</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</si>
  <si>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</si>
  <si>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</si>
  <si>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</si>
  <si>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</si>
  <si>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</si>
  <si>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</si>
  <si>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</si>
  <si>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</si>
  <si>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</si>
  <si>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</si>
  <si>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</si>
  <si>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</si>
  <si>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</si>
  <si>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</si>
  <si>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</si>
  <si>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</si>
  <si>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</si>
  <si>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</si>
  <si>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</si>
  <si>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</si>
  <si>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</si>
  <si>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</si>
  <si>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</si>
  <si>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</si>
  <si>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</si>
  <si>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</si>
  <si>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</si>
  <si>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</si>
  <si>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set profiles spyware Outbound-AS botnet-domains packet-capture single-packet</t>
  </si>
  <si>
    <t xml:space="preserve">set profiles spyware Outbound-AS rules Block-Critical-High-Medium action reset-both </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</si>
  <si>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</si>
  <si>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</si>
  <si>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</si>
  <si>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</si>
  <si>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 xml:space="preserve">set profiles spyware Outbound-AS rules Default-Low-Info action default </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</si>
  <si>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</si>
  <si>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</si>
  <si>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</si>
  <si>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</si>
  <si>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 xml:space="preserve">set profiles spyware Inbound-AS botnet-domains lists default-paloalto-dns action sinkhole </t>
  </si>
  <si>
    <t>set profiles spyware Inbound-AS botnet-domains packet-capture single-packet</t>
  </si>
  <si>
    <t xml:space="preserve">set profiles spyware Inbound-AS rules Block-Critical-High-Medium action reset-both </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</si>
  <si>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</si>
  <si>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</si>
  <si>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</si>
  <si>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</si>
  <si>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 xml:space="preserve">set profiles spyware Inbound-AS rules Default-Low-Info action default </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</si>
  <si>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</si>
  <si>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</si>
  <si>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</si>
  <si>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</si>
  <si>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 xml:space="preserve">set profiles spyware Internal-AS botnet-domains lists default-paloalto-dns action sinkhole </t>
  </si>
  <si>
    <t>set profiles spyware Internal-AS botnet-domains packet-capture single-packet</t>
  </si>
  <si>
    <t xml:space="preserve">set profiles spyware Internal-AS rules Block-Critical-High action reset-both </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</si>
  <si>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</si>
  <si>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</si>
  <si>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</si>
  <si>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</si>
  <si>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 xml:space="preserve">set profiles spyware Internal-AS rules Default-Medium-Low-Info action default </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</si>
  <si>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</si>
  <si>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</si>
  <si>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</si>
  <si>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</si>
  <si>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 xml:space="preserve">set profiles spyware Alert-Only-AS botnet-domains lists default-paloalto-dns action alert </t>
  </si>
  <si>
    <t>set profiles spyware Alert-Only-AS botnet-domains packet-capture disable</t>
  </si>
  <si>
    <t xml:space="preserve">set profiles spyware Alert-Only-AS rules Alert-All action alert </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</si>
  <si>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</si>
  <si>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</si>
  <si>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</si>
  <si>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</si>
  <si>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 xml:space="preserve">set profiles spyware Exception-AS botnet-domains lists default-paloalto-dns action sinkhole </t>
  </si>
  <si>
    <t>set profiles spyware Exception-AS botnet-domains packet-capture single-packet</t>
  </si>
  <si>
    <t xml:space="preserve">set profiles url-filtering Outbound-URL credential-enforcement mode ip-user </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</si>
  <si>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</si>
  <si>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</si>
  <si>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</si>
  <si>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</si>
  <si>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</si>
  <si>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</si>
  <si>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</si>
  <si>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</si>
  <si>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 xml:space="preserve">set profiles url-filtering Alert-Only-URL credential-enforcement mode ip-user </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</si>
  <si>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</si>
  <si>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</si>
  <si>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</si>
  <si>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</si>
  <si>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 xml:space="preserve">set profiles url-filtering Exception-URL credential-enforcement mode ip-user </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</si>
  <si>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</si>
  <si>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</si>
  <si>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</si>
  <si>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</si>
  <si>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</si>
  <si>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</si>
  <si>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</si>
  <si>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</si>
  <si>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</si>
  <si>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</si>
  <si>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</si>
  <si>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</si>
  <si>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smb action alert</t>
  </si>
  <si>
    <t>set profiles virus Alert-Only-AV decoder smb wildfire-action alert</t>
  </si>
  <si>
    <t>set profiles virus Outbound-AV decoder ftp wildfire-action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</si>
  <si>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</si>
  <si>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</si>
  <si>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</si>
  <si>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</si>
  <si>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</si>
  <si>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</si>
  <si>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</si>
  <si>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</si>
  <si>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wildfire-action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</si>
  <si>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</si>
  <si>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</si>
  <si>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</si>
  <si>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</si>
  <si>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</si>
  <si>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</si>
  <si>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</si>
  <si>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</si>
  <si>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wildfire-action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</si>
  <si>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</si>
  <si>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</si>
  <si>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</si>
  <si>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</si>
  <si>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</si>
  <si>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</si>
  <si>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</si>
  <si>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</si>
  <si>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</si>
  <si>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</si>
  <si>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</si>
  <si>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</si>
  <si>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</si>
  <si>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</si>
  <si>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</si>
  <si>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 xml:space="preserve">set profiles vulnerability Outbound-VP rules Block-Critical-High-Medium action reset-both </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</si>
  <si>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</si>
  <si>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</si>
  <si>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</si>
  <si>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</si>
  <si>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</si>
  <si>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</si>
  <si>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</si>
  <si>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 xml:space="preserve">set profiles vulnerability Outbound-VP rules Default-Low-Info action default </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</si>
  <si>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</si>
  <si>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</si>
  <si>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</si>
  <si>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</si>
  <si>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</si>
  <si>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</si>
  <si>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</si>
  <si>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 xml:space="preserve">set profiles vulnerability Inbound-VP rules Block-Critical-High-Medium action reset-both </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</si>
  <si>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</si>
  <si>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</si>
  <si>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</si>
  <si>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</si>
  <si>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</si>
  <si>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</si>
  <si>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</si>
  <si>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 xml:space="preserve">set profiles vulnerability Inbound-VP rules Default-Low-Info action default </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</si>
  <si>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</si>
  <si>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</si>
  <si>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</si>
  <si>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</si>
  <si>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</si>
  <si>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</si>
  <si>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</si>
  <si>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 xml:space="preserve">set profiles vulnerability Internal-VP rules Block-Critical-High action reset-both </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</si>
  <si>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</si>
  <si>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</si>
  <si>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</si>
  <si>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</si>
  <si>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</si>
  <si>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</si>
  <si>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</si>
  <si>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 xml:space="preserve">set profiles vulnerability Internal-VP rules Default-Medium-Low-Info action default </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</si>
  <si>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</si>
  <si>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</si>
  <si>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</si>
  <si>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</si>
  <si>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</si>
  <si>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</si>
  <si>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</si>
  <si>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 xml:space="preserve">set profiles vulnerability Alert-Only-VP rules Alert-All action alert </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</si>
  <si>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</si>
  <si>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</si>
  <si>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</si>
  <si>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</si>
  <si>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</si>
  <si>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</si>
  <si>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</si>
  <si>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 xml:space="preserve">set profiles vulnerability Exception-VP </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</si>
  <si>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</si>
  <si>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</si>
  <si>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</si>
  <si>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</si>
  <si>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</si>
  <si>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</si>
  <si>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</si>
  <si>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</si>
  <si>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</si>
  <si>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</si>
  <si>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</si>
  <si>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</si>
  <si>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</si>
  <si>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</si>
  <si>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</si>
  <si>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</si>
  <si>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</si>
  <si>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</si>
  <si>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</si>
  <si>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</si>
  <si>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</si>
  <si>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</si>
  <si>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</si>
  <si>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</si>
  <si>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</si>
  <si>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</si>
  <si>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</si>
  <si>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</si>
  <si>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</si>
  <si>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</si>
  <si>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</si>
  <si>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</si>
  <si>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</si>
  <si>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</si>
  <si>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</si>
  <si>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</si>
  <si>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</si>
  <si>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</si>
  <si>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</si>
  <si>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</si>
  <si>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</si>
  <si>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</si>
  <si>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</si>
  <si>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</si>
  <si>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 xml:space="preserve">set external-list "Team Cymru Bogons IPv4" type ip recurring hourly </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</si>
  <si>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</si>
  <si>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</si>
  <si>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 xml:space="preserve">set external-list "Team Cymru Bogons IPv6" type ip recurring hourly </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</si>
  <si>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</si>
  <si>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</si>
  <si>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75.5.65.111</t>
  </si>
  <si>
    <t>2600:5200::1</t>
  </si>
  <si>
    <t>internet</t>
  </si>
  <si>
    <t>08.1</t>
  </si>
  <si>
    <t>Syslog Server IP Address</t>
  </si>
  <si>
    <t>Email Gateway Address/FQDN</t>
  </si>
  <si>
    <t>192.0.2.1</t>
  </si>
  <si>
    <t>Email Profile FROM Address</t>
  </si>
  <si>
    <t>Email Profile TO Address</t>
  </si>
  <si>
    <t>test@yourdomain.com</t>
  </si>
  <si>
    <t>Report Elements</t>
  </si>
  <si>
    <t>Trust Zone (exclude in report)</t>
  </si>
  <si>
    <t>Iron-Skillet Template Configuration Assistant</t>
  </si>
  <si>
    <t>Superuser Admin</t>
  </si>
  <si>
    <t>superadmin</t>
  </si>
  <si>
    <t>Update the superuser access and remove admin-admin defaults</t>
  </si>
  <si>
    <t>delete mgt-config users admin</t>
  </si>
  <si>
    <t>Ensure you have another account as superuser</t>
  </si>
  <si>
    <t>Set deviceconfig system and setting values</t>
  </si>
  <si>
    <t>Email Gateway Profile Name</t>
  </si>
  <si>
    <t>Threat_Alerts</t>
  </si>
  <si>
    <t>Email and Syslog Profile Server Settings</t>
  </si>
  <si>
    <t>Device Log Settings</t>
  </si>
  <si>
    <t>Log Forwarding Profile Objects</t>
  </si>
  <si>
    <t>Variables</t>
  </si>
  <si>
    <t>Yes</t>
  </si>
  <si>
    <t>Tags referenced in security rules</t>
  </si>
  <si>
    <t>Address objects used for sinkholing and security rules match</t>
  </si>
  <si>
    <t>External Dynamic List values used in security rules</t>
  </si>
  <si>
    <t>File Blocking Profile</t>
  </si>
  <si>
    <t>Anti-Spyware Profile  with Sinkholing</t>
  </si>
  <si>
    <t>URL Filtering Profile</t>
  </si>
  <si>
    <t>AntiVirus Profiles</t>
  </si>
  <si>
    <t>Vulnerability Protection Profile</t>
  </si>
  <si>
    <t>Wildfire Analysis Profiles</t>
  </si>
  <si>
    <t>Profile Groups</t>
  </si>
  <si>
    <t>set profiles spyware Outbound-AS botnet-domains lists default-paloalto-dns action sinkhole</t>
  </si>
  <si>
    <t>Must come after sinkhole addresses added</t>
  </si>
  <si>
    <t>Security Rules</t>
  </si>
  <si>
    <t>Recommended Decryption Profiles</t>
  </si>
  <si>
    <t>Recommended Decryption NO DECRYPT rules for SSL checks even if not decrypting</t>
  </si>
  <si>
    <t>Zone Protection Profiles - To Be Added to each Configured Zone</t>
  </si>
  <si>
    <t>General Reports</t>
  </si>
  <si>
    <t>Report Groups</t>
  </si>
  <si>
    <t>Scheduling to Email Reports</t>
  </si>
  <si>
    <t>Quick Template Overview</t>
  </si>
  <si>
    <t>The templates are based on the iron-skillet best practice Day 1 configurations</t>
  </si>
  <si>
    <t>Documentation can be found at:</t>
  </si>
  <si>
    <t>https://iron-skillet.readthedocs.io</t>
  </si>
  <si>
    <t>However, the sectional descriptions align with the SET command worksheets</t>
  </si>
  <si>
    <t>Usage for the set commands:</t>
  </si>
  <si>
    <t>Edit the Config Values worksheet</t>
  </si>
  <si>
    <t>Cut-and-paste the set commands into the firewall using CLI access</t>
  </si>
  <si>
    <t>The snippet archive in the documentation uses xml formatted configurations</t>
  </si>
  <si>
    <t>Work through the worksheets sequentially - later sheets reference objects in prior sheets</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</si>
  <si>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</si>
  <si>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</si>
  <si>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</si>
  <si>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</si>
  <si>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smtp action alert</t>
  </si>
  <si>
    <t>set profiles virus Alert-Only-AV decoder smtp wildfire-action alert</t>
  </si>
  <si>
    <t>set profiles virus Outbound-AV decoder ftp action reset-both</t>
  </si>
  <si>
    <t>set profiles virus Outbound-AV decoder http action reset-both</t>
  </si>
  <si>
    <t>set profiles virus Outbound-AV decoder smb action reset-both</t>
  </si>
  <si>
    <t>set profiles virus Inbound-AV decoder ftp action reset-both</t>
  </si>
  <si>
    <t>set profiles virus Inbound-AV decoder http action reset-both</t>
  </si>
  <si>
    <t>set profiles virus Inbound-AV decoder smb action reset-both</t>
  </si>
  <si>
    <t>set profiles virus Internal-AV decoder ftp action reset-both</t>
  </si>
  <si>
    <t>set profiles virus Internal-AV decoder http action reset-both</t>
  </si>
  <si>
    <t>set profiles virus Internal-AV decoder smb 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</si>
  <si>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</si>
  <si>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</si>
  <si>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</si>
  <si>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</si>
  <si>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smb action reset-both</t>
  </si>
  <si>
    <t>set profiles virus Exception-AV decoder smb wildfire-action reset-both</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</si>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</sst>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b/>
      <sz val="14"/>
      <color theme="0"/>
      <name val="Calibri"/>
      <family val="2"/>
      <scheme val="minor"/>
    </font>
    <font>
      <b/>
      <sz val="12"/>
      <color theme="0"/>
      <name val="Calibri"/>
      <family val="2"/>
      <scheme val="minor"/>
    </font>
    <font>
      <sz val="12"/>
      <color rgb="FFFF0000"/>
      <name val="Calibri"/>
      <family val="2"/>
      <scheme val="minor"/>
    </font>
    <font>
      <b/>
      <sz val="12"/>
      <color rgb="FFFFFFFF"/>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bgColor indexed="64"/>
      </patternFill>
    </fill>
    <fill>
      <patternFill patternType="solid">
        <fgColor rgb="FF4472C4"/>
        <bgColor rgb="FF000000"/>
      </patternFill>
    </fill>
  </fills>
  <borders count="1">
    <border>
      <left/>
      <right/>
      <top/>
      <bottom/>
      <diagonal/>
    </border>
  </borders>
  <cellStyleXfs count="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4">
    <xf numFmtId="0" fontId="0" fillId="0" borderId="0" xfId="0"/>
    <xf numFmtId="0" fontId="3" fillId="0" borderId="0" xfId="0" applyFont="1"/>
    <xf numFmtId="0" fontId="8" fillId="5" borderId="0" xfId="5" applyFont="1" applyFill="1"/>
    <xf numFmtId="0" fontId="9" fillId="5" borderId="0" xfId="5" applyFont="1" applyFill="1"/>
    <xf numFmtId="0" fontId="7" fillId="0" borderId="0" xfId="5"/>
    <xf numFmtId="0" fontId="10" fillId="6" borderId="0" xfId="5" applyFont="1" applyFill="1"/>
    <xf numFmtId="0" fontId="7" fillId="6" borderId="0" xfId="5" applyFill="1"/>
    <xf numFmtId="0" fontId="10" fillId="6" borderId="0" xfId="5" quotePrefix="1" applyFont="1" applyFill="1"/>
    <xf numFmtId="0" fontId="7" fillId="0" borderId="0" xfId="5" applyFill="1"/>
    <xf numFmtId="0" fontId="10" fillId="0" borderId="0" xfId="5" applyFont="1" applyFill="1"/>
    <xf numFmtId="0" fontId="0" fillId="0" borderId="0" xfId="0" applyFill="1"/>
    <xf numFmtId="0" fontId="7" fillId="7" borderId="0" xfId="5" applyFill="1"/>
    <xf numFmtId="0" fontId="10" fillId="7" borderId="0" xfId="5" applyFont="1" applyFill="1"/>
    <xf numFmtId="0" fontId="11" fillId="8" borderId="0" xfId="0" applyFont="1" applyFill="1"/>
    <xf numFmtId="0" fontId="4" fillId="8" borderId="0" xfId="0" applyFont="1" applyFill="1"/>
    <xf numFmtId="0" fontId="2" fillId="2" borderId="0" xfId="5" applyFont="1" applyFill="1"/>
    <xf numFmtId="0" fontId="2" fillId="2" borderId="0" xfId="5" quotePrefix="1" applyFont="1" applyFill="1" applyAlignment="1">
      <alignment horizontal="left"/>
    </xf>
    <xf numFmtId="0" fontId="2" fillId="4" borderId="0" xfId="5" applyFont="1" applyFill="1"/>
    <xf numFmtId="0" fontId="2" fillId="0" borderId="0" xfId="5" applyFont="1"/>
    <xf numFmtId="0" fontId="2" fillId="0" borderId="0" xfId="5" applyFont="1" applyFill="1"/>
    <xf numFmtId="0" fontId="7" fillId="9" borderId="0" xfId="5" applyFill="1"/>
    <xf numFmtId="0" fontId="0" fillId="9" borderId="0" xfId="0" applyFill="1"/>
    <xf numFmtId="49" fontId="0" fillId="10" borderId="0" xfId="5" applyNumberFormat="1" applyFont="1" applyFill="1"/>
    <xf numFmtId="0" fontId="10" fillId="11" borderId="0" xfId="5" applyFont="1" applyFill="1"/>
    <xf numFmtId="0" fontId="7" fillId="11" borderId="0" xfId="5" applyFill="1"/>
    <xf numFmtId="0" fontId="1" fillId="0" borderId="0" xfId="5" applyFont="1" applyFill="1"/>
    <xf numFmtId="0" fontId="5" fillId="0" borderId="0" xfId="46"/>
    <xf numFmtId="0" fontId="12" fillId="12" borderId="0" xfId="0" applyFont="1" applyFill="1"/>
    <xf numFmtId="0" fontId="3" fillId="0" borderId="0" xfId="0" applyFont="1" applyFill="1"/>
    <xf numFmtId="0" fontId="0" fillId="0" borderId="0" xfId="0" applyFont="1" applyFill="1"/>
    <xf numFmtId="0" fontId="13" fillId="0" borderId="0" xfId="0" applyFont="1"/>
    <xf numFmtId="0" fontId="0" fillId="0" borderId="0" xfId="0" applyAlignment="1">
      <alignment wrapText="1"/>
    </xf>
    <xf numFmtId="0" fontId="2" fillId="3" borderId="0" xfId="5" applyFont="1" applyFill="1"/>
    <xf numFmtId="0" fontId="10" fillId="13" borderId="0" xfId="5" applyFont="1" applyFill="1"/>
    <xf numFmtId="0" fontId="7" fillId="13" borderId="0" xfId="5" applyFill="1"/>
    <xf numFmtId="0" fontId="7" fillId="2" borderId="0" xfId="5" quotePrefix="1" applyFill="1" applyAlignment="1">
      <alignment horizontal="left"/>
    </xf>
    <xf numFmtId="0" fontId="10" fillId="14" borderId="0" xfId="5" applyFont="1" applyFill="1"/>
    <xf numFmtId="0" fontId="3" fillId="14" borderId="0" xfId="0" applyFont="1" applyFill="1"/>
    <xf numFmtId="0" fontId="5" fillId="0" borderId="0" xfId="46" quotePrefix="1" applyFill="1" applyAlignment="1">
      <alignment horizontal="left"/>
    </xf>
    <xf numFmtId="0" fontId="13" fillId="0" borderId="0" xfId="0" applyFont="1" applyAlignment="1">
      <alignment wrapText="1"/>
    </xf>
    <xf numFmtId="0" fontId="12" fillId="15" borderId="0" xfId="0" applyFont="1" applyFill="1" applyAlignment="1">
      <alignment wrapText="1"/>
    </xf>
    <xf numFmtId="0" fontId="0" fillId="2" borderId="0" xfId="0" quotePrefix="1" applyFill="1"/>
    <xf numFmtId="0" fontId="5" fillId="2" borderId="0" xfId="46" quotePrefix="1" applyFill="1"/>
    <xf numFmtId="0" fontId="14" fillId="16" borderId="0" xfId="0" applyFont="1" applyFill="1" applyAlignment="1">
      <alignment wrapText="1"/>
    </xf>
  </cellXfs>
  <cellStyles count="50">
    <cellStyle name="Followed Hyperlink" xfId="2" builtinId="9" hidden="1"/>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cellStyle name="Normal" xfId="0" builtinId="0"/>
    <cellStyle name="Normal 2" xfId="5" xr:uid="{00000000-0005-0000-0000-00003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ron-skillet.readthedocs.i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est@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tabSelected="1" workbookViewId="0">
      <selection activeCell="A17" sqref="A17"/>
    </sheetView>
  </sheetViews>
  <sheetFormatPr baseColWidth="10" defaultColWidth="11.1640625" defaultRowHeight="16" x14ac:dyDescent="0.2"/>
  <sheetData>
    <row r="1" spans="1:9" ht="19" x14ac:dyDescent="0.25">
      <c r="A1" s="13" t="s">
        <v>669</v>
      </c>
      <c r="B1" s="14"/>
      <c r="C1" s="14"/>
      <c r="D1" s="14"/>
      <c r="E1" s="14"/>
      <c r="F1" s="14"/>
      <c r="G1" s="14"/>
      <c r="H1" s="14"/>
      <c r="I1" s="14"/>
    </row>
    <row r="3" spans="1:9" x14ac:dyDescent="0.2">
      <c r="A3" t="s">
        <v>670</v>
      </c>
    </row>
    <row r="5" spans="1:9" x14ac:dyDescent="0.2">
      <c r="A5" t="s">
        <v>671</v>
      </c>
    </row>
    <row r="6" spans="1:9" x14ac:dyDescent="0.2">
      <c r="A6" s="26" t="s">
        <v>672</v>
      </c>
    </row>
    <row r="7" spans="1:9" x14ac:dyDescent="0.2">
      <c r="A7" s="1"/>
    </row>
    <row r="8" spans="1:9" x14ac:dyDescent="0.2">
      <c r="A8" t="s">
        <v>677</v>
      </c>
    </row>
    <row r="9" spans="1:9" x14ac:dyDescent="0.2">
      <c r="A9" t="s">
        <v>673</v>
      </c>
    </row>
    <row r="11" spans="1:9" x14ac:dyDescent="0.2">
      <c r="A11" s="1" t="s">
        <v>674</v>
      </c>
    </row>
    <row r="13" spans="1:9" x14ac:dyDescent="0.2">
      <c r="A13" t="s">
        <v>675</v>
      </c>
    </row>
    <row r="14" spans="1:9" x14ac:dyDescent="0.2">
      <c r="A14" t="s">
        <v>676</v>
      </c>
    </row>
    <row r="15" spans="1:9" x14ac:dyDescent="0.2">
      <c r="A15" t="s">
        <v>678</v>
      </c>
    </row>
    <row r="16" spans="1:9" x14ac:dyDescent="0.2">
      <c r="A16" s="1"/>
    </row>
    <row r="17" spans="1:1" x14ac:dyDescent="0.2">
      <c r="A17" s="26"/>
    </row>
    <row r="20" spans="1:1" x14ac:dyDescent="0.2">
      <c r="A20" s="1"/>
    </row>
    <row r="21" spans="1:1" x14ac:dyDescent="0.2">
      <c r="A21" s="26"/>
    </row>
    <row r="22" spans="1:1" x14ac:dyDescent="0.2">
      <c r="A22" s="26"/>
    </row>
    <row r="23" spans="1:1" x14ac:dyDescent="0.2">
      <c r="A23" s="26"/>
    </row>
    <row r="26" spans="1:1" x14ac:dyDescent="0.2">
      <c r="A26" s="1"/>
    </row>
    <row r="27" spans="1:1" x14ac:dyDescent="0.2">
      <c r="A27" s="26"/>
    </row>
    <row r="29" spans="1:1" x14ac:dyDescent="0.2">
      <c r="A29" s="1"/>
    </row>
    <row r="30" spans="1:1" x14ac:dyDescent="0.2">
      <c r="A30" s="26"/>
    </row>
    <row r="31" spans="1:1" x14ac:dyDescent="0.2">
      <c r="A31" s="26"/>
    </row>
    <row r="32" spans="1:1" x14ac:dyDescent="0.2">
      <c r="A32" s="26"/>
    </row>
    <row r="34" spans="1:1" x14ac:dyDescent="0.2">
      <c r="A34" s="1"/>
    </row>
    <row r="35" spans="1:1" x14ac:dyDescent="0.2">
      <c r="A35" s="26"/>
    </row>
    <row r="36" spans="1:1" x14ac:dyDescent="0.2">
      <c r="A36" s="26"/>
    </row>
    <row r="37" spans="1:1" x14ac:dyDescent="0.2">
      <c r="A37" s="26"/>
    </row>
    <row r="39" spans="1:1" x14ac:dyDescent="0.2">
      <c r="A39" s="1"/>
    </row>
    <row r="40" spans="1:1" x14ac:dyDescent="0.2">
      <c r="A40" s="26"/>
    </row>
  </sheetData>
  <hyperlinks>
    <hyperlink ref="A6" r:id="rId1" xr:uid="{A3FCBF9E-C80E-E54C-8EF3-69CC2E47130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AA68-79AF-C846-93A1-F79C00132838}">
  <dimension ref="A1:B87"/>
  <sheetViews>
    <sheetView workbookViewId="0">
      <selection activeCell="B85" sqref="B85:B87"/>
    </sheetView>
  </sheetViews>
  <sheetFormatPr baseColWidth="10" defaultRowHeight="16" x14ac:dyDescent="0.2"/>
  <cols>
    <col min="2" max="2" width="109.5" style="31" customWidth="1"/>
  </cols>
  <sheetData>
    <row r="1" spans="1:2" ht="17" x14ac:dyDescent="0.2">
      <c r="A1" t="s">
        <v>648</v>
      </c>
      <c r="B1" s="43" t="s">
        <v>666</v>
      </c>
    </row>
    <row r="2" spans="1:2" ht="17" x14ac:dyDescent="0.2">
      <c r="B2" s="31" t="s">
        <v>183</v>
      </c>
    </row>
    <row r="3" spans="1:2" ht="17" x14ac:dyDescent="0.2">
      <c r="B3" s="31" t="s">
        <v>184</v>
      </c>
    </row>
    <row r="4" spans="1:2" ht="17" x14ac:dyDescent="0.2">
      <c r="B4" s="31" t="s">
        <v>185</v>
      </c>
    </row>
    <row r="5" spans="1:2" ht="17" x14ac:dyDescent="0.2">
      <c r="B5" s="31" t="s">
        <v>186</v>
      </c>
    </row>
    <row r="6" spans="1:2" ht="17" x14ac:dyDescent="0.2">
      <c r="B6" s="31" t="s">
        <v>101</v>
      </c>
    </row>
    <row r="7" spans="1:2" ht="34" x14ac:dyDescent="0.2">
      <c r="B7" s="31" t="s">
        <v>102</v>
      </c>
    </row>
    <row r="8" spans="1:2" ht="17" x14ac:dyDescent="0.2">
      <c r="B8" s="31" t="s">
        <v>103</v>
      </c>
    </row>
    <row r="9" spans="1:2" ht="17" x14ac:dyDescent="0.2">
      <c r="B9" s="31" t="s">
        <v>187</v>
      </c>
    </row>
    <row r="10" spans="1:2" ht="17" x14ac:dyDescent="0.2">
      <c r="B10" s="31" t="s">
        <v>188</v>
      </c>
    </row>
    <row r="11" spans="1:2" ht="17" x14ac:dyDescent="0.2">
      <c r="B11" s="31" t="s">
        <v>189</v>
      </c>
    </row>
    <row r="12" spans="1:2" ht="17" x14ac:dyDescent="0.2">
      <c r="B12" s="31" t="s">
        <v>190</v>
      </c>
    </row>
    <row r="13" spans="1:2" ht="17" x14ac:dyDescent="0.2">
      <c r="B13" s="31" t="s">
        <v>191</v>
      </c>
    </row>
    <row r="14" spans="1:2" ht="17" x14ac:dyDescent="0.2">
      <c r="B14" s="31" t="s">
        <v>192</v>
      </c>
    </row>
    <row r="15" spans="1:2" ht="17" x14ac:dyDescent="0.2">
      <c r="B15" s="31" t="s">
        <v>193</v>
      </c>
    </row>
    <row r="16" spans="1:2" ht="17" x14ac:dyDescent="0.2">
      <c r="B16" s="31" t="s">
        <v>194</v>
      </c>
    </row>
    <row r="17" spans="2:2" ht="34" x14ac:dyDescent="0.2">
      <c r="B17" s="31" t="s">
        <v>195</v>
      </c>
    </row>
    <row r="18" spans="2:2" ht="17" x14ac:dyDescent="0.2">
      <c r="B18" s="31" t="s">
        <v>196</v>
      </c>
    </row>
    <row r="19" spans="2:2" ht="17" x14ac:dyDescent="0.2">
      <c r="B19" s="31" t="s">
        <v>197</v>
      </c>
    </row>
    <row r="20" spans="2:2" ht="17" x14ac:dyDescent="0.2">
      <c r="B20" s="31" t="s">
        <v>198</v>
      </c>
    </row>
    <row r="21" spans="2:2" ht="17" x14ac:dyDescent="0.2">
      <c r="B21" s="31" t="s">
        <v>199</v>
      </c>
    </row>
    <row r="22" spans="2:2" ht="17" x14ac:dyDescent="0.2">
      <c r="B22" s="31" t="s">
        <v>200</v>
      </c>
    </row>
    <row r="23" spans="2:2" ht="17" x14ac:dyDescent="0.2">
      <c r="B23" s="31" t="s">
        <v>201</v>
      </c>
    </row>
    <row r="24" spans="2:2" ht="17" x14ac:dyDescent="0.2">
      <c r="B24" s="31" t="s">
        <v>202</v>
      </c>
    </row>
    <row r="25" spans="2:2" ht="17" x14ac:dyDescent="0.2">
      <c r="B25" s="31" t="s">
        <v>203</v>
      </c>
    </row>
    <row r="26" spans="2:2" ht="17" x14ac:dyDescent="0.2">
      <c r="B26" s="31" t="s">
        <v>204</v>
      </c>
    </row>
    <row r="27" spans="2:2" ht="34" x14ac:dyDescent="0.2">
      <c r="B27" s="31" t="s">
        <v>205</v>
      </c>
    </row>
    <row r="28" spans="2:2" ht="17" x14ac:dyDescent="0.2">
      <c r="B28" s="31" t="s">
        <v>206</v>
      </c>
    </row>
    <row r="29" spans="2:2" ht="17" x14ac:dyDescent="0.2">
      <c r="B29" s="31" t="s">
        <v>207</v>
      </c>
    </row>
    <row r="30" spans="2:2" ht="17" x14ac:dyDescent="0.2">
      <c r="B30" s="31" t="s">
        <v>208</v>
      </c>
    </row>
    <row r="31" spans="2:2" ht="17" x14ac:dyDescent="0.2">
      <c r="B31" s="31" t="s">
        <v>209</v>
      </c>
    </row>
    <row r="32" spans="2:2" ht="17" x14ac:dyDescent="0.2">
      <c r="B32" s="31" t="s">
        <v>210</v>
      </c>
    </row>
    <row r="33" spans="2:2" ht="17" x14ac:dyDescent="0.2">
      <c r="B33" s="31" t="s">
        <v>211</v>
      </c>
    </row>
    <row r="34" spans="2:2" ht="17" x14ac:dyDescent="0.2">
      <c r="B34" s="31" t="s">
        <v>212</v>
      </c>
    </row>
    <row r="35" spans="2:2" ht="17" x14ac:dyDescent="0.2">
      <c r="B35" s="31" t="s">
        <v>213</v>
      </c>
    </row>
    <row r="36" spans="2:2" ht="17" x14ac:dyDescent="0.2">
      <c r="B36" s="31" t="s">
        <v>214</v>
      </c>
    </row>
    <row r="37" spans="2:2" ht="34" x14ac:dyDescent="0.2">
      <c r="B37" s="31" t="s">
        <v>215</v>
      </c>
    </row>
    <row r="38" spans="2:2" ht="17" x14ac:dyDescent="0.2">
      <c r="B38" s="31" t="s">
        <v>216</v>
      </c>
    </row>
    <row r="39" spans="2:2" ht="17" x14ac:dyDescent="0.2">
      <c r="B39" s="31" t="s">
        <v>217</v>
      </c>
    </row>
    <row r="40" spans="2:2" ht="17" x14ac:dyDescent="0.2">
      <c r="B40" s="31" t="s">
        <v>218</v>
      </c>
    </row>
    <row r="41" spans="2:2" ht="17" x14ac:dyDescent="0.2">
      <c r="B41" s="31" t="s">
        <v>219</v>
      </c>
    </row>
    <row r="42" spans="2:2" ht="17" x14ac:dyDescent="0.2">
      <c r="B42" s="31" t="s">
        <v>220</v>
      </c>
    </row>
    <row r="43" spans="2:2" ht="17" x14ac:dyDescent="0.2">
      <c r="B43" s="31" t="s">
        <v>221</v>
      </c>
    </row>
    <row r="44" spans="2:2" ht="17" x14ac:dyDescent="0.2">
      <c r="B44" s="31" t="s">
        <v>222</v>
      </c>
    </row>
    <row r="45" spans="2:2" ht="17" x14ac:dyDescent="0.2">
      <c r="B45" s="31" t="s">
        <v>223</v>
      </c>
    </row>
    <row r="46" spans="2:2" ht="17" x14ac:dyDescent="0.2">
      <c r="B46" s="31" t="s">
        <v>224</v>
      </c>
    </row>
    <row r="47" spans="2:2" ht="17" x14ac:dyDescent="0.2">
      <c r="B47" s="31" t="s">
        <v>225</v>
      </c>
    </row>
    <row r="48" spans="2:2" ht="17" x14ac:dyDescent="0.2">
      <c r="B48" s="31" t="s">
        <v>226</v>
      </c>
    </row>
    <row r="49" spans="2:2" ht="34" x14ac:dyDescent="0.2">
      <c r="B49" s="31" t="s">
        <v>227</v>
      </c>
    </row>
    <row r="50" spans="2:2" ht="17" x14ac:dyDescent="0.2">
      <c r="B50" s="31" t="s">
        <v>228</v>
      </c>
    </row>
    <row r="51" spans="2:2" ht="34" x14ac:dyDescent="0.2">
      <c r="B51" s="31" t="s">
        <v>229</v>
      </c>
    </row>
    <row r="52" spans="2:2" ht="17" x14ac:dyDescent="0.2">
      <c r="B52" s="31" t="s">
        <v>230</v>
      </c>
    </row>
    <row r="53" spans="2:2" ht="17" x14ac:dyDescent="0.2">
      <c r="B53" s="31" t="s">
        <v>231</v>
      </c>
    </row>
    <row r="54" spans="2:2" ht="17" x14ac:dyDescent="0.2">
      <c r="B54" s="31" t="s">
        <v>232</v>
      </c>
    </row>
    <row r="55" spans="2:2" ht="17" x14ac:dyDescent="0.2">
      <c r="B55" s="31" t="s">
        <v>233</v>
      </c>
    </row>
    <row r="56" spans="2:2" ht="17" x14ac:dyDescent="0.2">
      <c r="B56" s="31" t="s">
        <v>234</v>
      </c>
    </row>
    <row r="57" spans="2:2" ht="17" x14ac:dyDescent="0.2">
      <c r="B57" s="31" t="s">
        <v>235</v>
      </c>
    </row>
    <row r="58" spans="2:2" ht="17" x14ac:dyDescent="0.2">
      <c r="B58" s="31" t="s">
        <v>236</v>
      </c>
    </row>
    <row r="59" spans="2:2" ht="17" x14ac:dyDescent="0.2">
      <c r="B59" s="31" t="s">
        <v>237</v>
      </c>
    </row>
    <row r="60" spans="2:2" ht="17" x14ac:dyDescent="0.2">
      <c r="B60" s="31" t="s">
        <v>238</v>
      </c>
    </row>
    <row r="61" spans="2:2" ht="34" x14ac:dyDescent="0.2">
      <c r="B61" s="31" t="s">
        <v>239</v>
      </c>
    </row>
    <row r="62" spans="2:2" ht="17" x14ac:dyDescent="0.2">
      <c r="B62" s="31" t="s">
        <v>240</v>
      </c>
    </row>
    <row r="63" spans="2:2" ht="17" x14ac:dyDescent="0.2">
      <c r="B63" s="31" t="s">
        <v>241</v>
      </c>
    </row>
    <row r="64" spans="2:2" ht="17" x14ac:dyDescent="0.2">
      <c r="B64" s="31" t="s">
        <v>242</v>
      </c>
    </row>
    <row r="65" spans="2:2" ht="17" x14ac:dyDescent="0.2">
      <c r="B65" s="31" t="s">
        <v>243</v>
      </c>
    </row>
    <row r="66" spans="2:2" ht="17" x14ac:dyDescent="0.2">
      <c r="B66" s="31" t="s">
        <v>244</v>
      </c>
    </row>
    <row r="67" spans="2:2" ht="17" x14ac:dyDescent="0.2">
      <c r="B67" s="31" t="s">
        <v>245</v>
      </c>
    </row>
    <row r="68" spans="2:2" ht="17" x14ac:dyDescent="0.2">
      <c r="B68" s="31" t="s">
        <v>246</v>
      </c>
    </row>
    <row r="69" spans="2:2" ht="17" x14ac:dyDescent="0.2">
      <c r="B69" s="31" t="s">
        <v>247</v>
      </c>
    </row>
    <row r="70" spans="2:2" ht="17" x14ac:dyDescent="0.2">
      <c r="B70" s="31" t="s">
        <v>248</v>
      </c>
    </row>
    <row r="71" spans="2:2" ht="17" x14ac:dyDescent="0.2">
      <c r="B71" s="31" t="s">
        <v>249</v>
      </c>
    </row>
    <row r="73" spans="2:2" ht="17" x14ac:dyDescent="0.2">
      <c r="B73" s="43" t="s">
        <v>667</v>
      </c>
    </row>
    <row r="74" spans="2:2" ht="17" x14ac:dyDescent="0.2">
      <c r="B74" s="31" t="s">
        <v>250</v>
      </c>
    </row>
    <row r="75" spans="2:2" ht="17" x14ac:dyDescent="0.2">
      <c r="B75" s="31" t="s">
        <v>251</v>
      </c>
    </row>
    <row r="76" spans="2:2" ht="17" x14ac:dyDescent="0.2">
      <c r="B76" s="31" t="s">
        <v>252</v>
      </c>
    </row>
    <row r="77" spans="2:2" ht="17" x14ac:dyDescent="0.2">
      <c r="B77" s="31" t="s">
        <v>253</v>
      </c>
    </row>
    <row r="78" spans="2:2" ht="17" x14ac:dyDescent="0.2">
      <c r="B78" s="31" t="s">
        <v>254</v>
      </c>
    </row>
    <row r="79" spans="2:2" ht="17" x14ac:dyDescent="0.2">
      <c r="B79" s="31" t="s">
        <v>255</v>
      </c>
    </row>
    <row r="80" spans="2:2" ht="17" x14ac:dyDescent="0.2">
      <c r="B80" s="31" t="s">
        <v>256</v>
      </c>
    </row>
    <row r="81" spans="2:2" ht="17" x14ac:dyDescent="0.2">
      <c r="B81" s="31" t="s">
        <v>257</v>
      </c>
    </row>
    <row r="82" spans="2:2" ht="17" x14ac:dyDescent="0.2">
      <c r="B82" s="31" t="s">
        <v>258</v>
      </c>
    </row>
    <row r="84" spans="2:2" ht="17" x14ac:dyDescent="0.2">
      <c r="B84" s="43" t="s">
        <v>668</v>
      </c>
    </row>
    <row r="85" spans="2:2" ht="17" x14ac:dyDescent="0.2">
      <c r="B85" s="31" t="s">
        <v>259</v>
      </c>
    </row>
    <row r="86" spans="2:2" ht="17" x14ac:dyDescent="0.2">
      <c r="B86" s="31" t="s">
        <v>260</v>
      </c>
    </row>
    <row r="87" spans="2:2" ht="17" x14ac:dyDescent="0.2">
      <c r="B87" s="31"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46"/>
  <sheetViews>
    <sheetView topLeftCell="A8" workbookViewId="0">
      <selection activeCell="B13" sqref="B13"/>
    </sheetView>
  </sheetViews>
  <sheetFormatPr baseColWidth="10" defaultColWidth="11.1640625" defaultRowHeight="16" x14ac:dyDescent="0.2"/>
  <cols>
    <col min="1" max="1" width="35.5" customWidth="1"/>
    <col min="2" max="4" width="29.33203125" customWidth="1"/>
  </cols>
  <sheetData>
    <row r="1" spans="1:11" x14ac:dyDescent="0.2">
      <c r="A1" s="2" t="s">
        <v>636</v>
      </c>
      <c r="B1" s="3"/>
      <c r="C1" s="3"/>
      <c r="D1" s="3"/>
      <c r="E1" s="3"/>
    </row>
    <row r="2" spans="1:11" x14ac:dyDescent="0.2">
      <c r="A2" s="4"/>
      <c r="B2" s="4"/>
      <c r="C2" s="4"/>
      <c r="D2" s="4"/>
      <c r="E2" s="4"/>
    </row>
    <row r="3" spans="1:11" x14ac:dyDescent="0.2">
      <c r="A3" s="4" t="s">
        <v>6</v>
      </c>
      <c r="B3" s="4"/>
      <c r="C3" s="4"/>
      <c r="D3" s="4"/>
      <c r="E3" s="4"/>
    </row>
    <row r="4" spans="1:11" x14ac:dyDescent="0.2">
      <c r="A4" s="4"/>
      <c r="B4" s="4"/>
      <c r="C4" s="4"/>
      <c r="D4" s="4"/>
      <c r="E4" s="4"/>
    </row>
    <row r="5" spans="1:11" x14ac:dyDescent="0.2">
      <c r="A5" s="4" t="s">
        <v>7</v>
      </c>
      <c r="B5" s="4"/>
      <c r="C5" s="4"/>
      <c r="D5" s="4"/>
      <c r="E5" s="4"/>
    </row>
    <row r="6" spans="1:11" x14ac:dyDescent="0.2">
      <c r="A6" s="18" t="s">
        <v>36</v>
      </c>
      <c r="B6" s="4"/>
      <c r="C6" s="4"/>
      <c r="D6" s="4"/>
      <c r="E6" s="4"/>
    </row>
    <row r="7" spans="1:11" x14ac:dyDescent="0.2">
      <c r="A7" s="4"/>
      <c r="B7" s="4"/>
      <c r="C7" s="4"/>
      <c r="D7" s="4"/>
      <c r="E7" s="4"/>
    </row>
    <row r="8" spans="1:11" x14ac:dyDescent="0.2">
      <c r="A8" s="5" t="s">
        <v>8</v>
      </c>
      <c r="B8" s="6"/>
      <c r="C8" s="6"/>
      <c r="D8" s="6"/>
      <c r="E8" s="6"/>
      <c r="G8" s="27" t="s">
        <v>39</v>
      </c>
      <c r="H8" s="27"/>
      <c r="I8" s="27"/>
      <c r="J8" s="27"/>
      <c r="K8" s="27"/>
    </row>
    <row r="9" spans="1:11" x14ac:dyDescent="0.2">
      <c r="A9" s="9"/>
      <c r="B9" s="8"/>
      <c r="C9" s="8"/>
      <c r="D9" s="8"/>
      <c r="E9" s="6"/>
      <c r="G9" t="s">
        <v>40</v>
      </c>
    </row>
    <row r="10" spans="1:11" x14ac:dyDescent="0.2">
      <c r="A10" s="23" t="s">
        <v>35</v>
      </c>
      <c r="B10" s="24"/>
      <c r="C10" s="8"/>
      <c r="D10" s="8"/>
      <c r="E10" s="6"/>
      <c r="G10" t="s">
        <v>41</v>
      </c>
    </row>
    <row r="11" spans="1:11" x14ac:dyDescent="0.2">
      <c r="A11" s="25" t="s">
        <v>33</v>
      </c>
      <c r="B11" s="22" t="s">
        <v>627</v>
      </c>
      <c r="C11" s="19" t="s">
        <v>34</v>
      </c>
      <c r="D11" s="8"/>
      <c r="E11" s="6"/>
    </row>
    <row r="12" spans="1:11" x14ac:dyDescent="0.2">
      <c r="A12" s="25" t="s">
        <v>32</v>
      </c>
      <c r="B12" s="22" t="s">
        <v>700</v>
      </c>
      <c r="C12" s="19" t="s">
        <v>34</v>
      </c>
      <c r="D12" s="8"/>
      <c r="E12" s="6"/>
      <c r="G12" t="s">
        <v>42</v>
      </c>
    </row>
    <row r="13" spans="1:11" x14ac:dyDescent="0.2">
      <c r="A13" s="9"/>
      <c r="B13" s="8"/>
      <c r="C13" s="8"/>
      <c r="D13" s="8"/>
      <c r="E13" s="20"/>
      <c r="G13" t="s">
        <v>43</v>
      </c>
    </row>
    <row r="14" spans="1:11" x14ac:dyDescent="0.2">
      <c r="A14" s="9"/>
      <c r="B14" s="8"/>
      <c r="C14" s="8"/>
      <c r="D14" s="4"/>
      <c r="E14" s="20"/>
      <c r="G14" t="s">
        <v>55</v>
      </c>
    </row>
    <row r="15" spans="1:11" s="10" customFormat="1" x14ac:dyDescent="0.2">
      <c r="A15" s="33" t="s">
        <v>14</v>
      </c>
      <c r="B15" s="34"/>
      <c r="C15" s="4"/>
      <c r="D15" s="8"/>
      <c r="E15" s="20"/>
    </row>
    <row r="16" spans="1:11" s="10" customFormat="1" x14ac:dyDescent="0.2">
      <c r="A16" s="8" t="s">
        <v>18</v>
      </c>
      <c r="B16" s="15" t="s">
        <v>107</v>
      </c>
      <c r="C16" s="8" t="s">
        <v>19</v>
      </c>
      <c r="D16" s="8"/>
      <c r="E16" s="20"/>
      <c r="G16" s="28" t="s">
        <v>44</v>
      </c>
      <c r="J16" s="10" t="s">
        <v>48</v>
      </c>
    </row>
    <row r="17" spans="1:10" x14ac:dyDescent="0.2">
      <c r="A17" s="19" t="s">
        <v>637</v>
      </c>
      <c r="B17" s="15" t="s">
        <v>638</v>
      </c>
      <c r="C17" s="8"/>
      <c r="D17" s="8"/>
      <c r="E17" s="20"/>
      <c r="G17" s="28" t="s">
        <v>45</v>
      </c>
      <c r="J17" t="s">
        <v>49</v>
      </c>
    </row>
    <row r="18" spans="1:10" x14ac:dyDescent="0.2">
      <c r="A18" s="4" t="s">
        <v>17</v>
      </c>
      <c r="B18" s="15" t="s">
        <v>68</v>
      </c>
      <c r="C18" s="4" t="s">
        <v>9</v>
      </c>
      <c r="D18" s="4"/>
      <c r="E18" s="20"/>
      <c r="G18" s="28" t="s">
        <v>46</v>
      </c>
      <c r="J18" t="s">
        <v>50</v>
      </c>
    </row>
    <row r="19" spans="1:10" x14ac:dyDescent="0.2">
      <c r="A19" s="4" t="s">
        <v>15</v>
      </c>
      <c r="B19" s="35" t="s">
        <v>12</v>
      </c>
      <c r="C19" s="4" t="s">
        <v>13</v>
      </c>
      <c r="D19" s="4"/>
      <c r="E19" s="20"/>
      <c r="G19" s="28" t="s">
        <v>47</v>
      </c>
      <c r="J19" t="s">
        <v>51</v>
      </c>
    </row>
    <row r="20" spans="1:10" x14ac:dyDescent="0.2">
      <c r="A20" s="4" t="s">
        <v>16</v>
      </c>
      <c r="B20" s="16" t="s">
        <v>66</v>
      </c>
      <c r="C20" s="4" t="s">
        <v>20</v>
      </c>
      <c r="D20" s="4"/>
      <c r="E20" s="20"/>
    </row>
    <row r="21" spans="1:10" x14ac:dyDescent="0.2">
      <c r="A21" s="4" t="s">
        <v>21</v>
      </c>
      <c r="B21" s="35" t="s">
        <v>22</v>
      </c>
      <c r="C21" s="4" t="s">
        <v>24</v>
      </c>
      <c r="D21" s="4"/>
      <c r="E21" s="20"/>
    </row>
    <row r="22" spans="1:10" x14ac:dyDescent="0.2">
      <c r="A22" s="4" t="s">
        <v>23</v>
      </c>
      <c r="B22" s="16" t="s">
        <v>30</v>
      </c>
      <c r="C22" s="4" t="s">
        <v>24</v>
      </c>
      <c r="D22" s="4"/>
      <c r="E22" s="20"/>
      <c r="G22" s="28" t="s">
        <v>52</v>
      </c>
    </row>
    <row r="23" spans="1:10" x14ac:dyDescent="0.2">
      <c r="A23" s="18" t="s">
        <v>57</v>
      </c>
      <c r="B23" s="16" t="s">
        <v>105</v>
      </c>
      <c r="C23" s="4" t="s">
        <v>25</v>
      </c>
      <c r="D23" s="4"/>
      <c r="E23" s="20"/>
      <c r="G23" s="29" t="s">
        <v>53</v>
      </c>
    </row>
    <row r="24" spans="1:10" x14ac:dyDescent="0.2">
      <c r="A24" s="18" t="s">
        <v>57</v>
      </c>
      <c r="B24" s="16" t="s">
        <v>106</v>
      </c>
      <c r="C24" s="4" t="s">
        <v>25</v>
      </c>
      <c r="D24" s="4"/>
      <c r="E24" s="20"/>
      <c r="G24" s="28" t="s">
        <v>54</v>
      </c>
    </row>
    <row r="25" spans="1:10" x14ac:dyDescent="0.2">
      <c r="A25" s="18" t="s">
        <v>628</v>
      </c>
      <c r="B25" s="16" t="s">
        <v>31</v>
      </c>
      <c r="C25" s="4" t="s">
        <v>24</v>
      </c>
      <c r="D25" s="8"/>
      <c r="E25" s="20"/>
    </row>
    <row r="26" spans="1:10" x14ac:dyDescent="0.2">
      <c r="A26" s="18" t="s">
        <v>643</v>
      </c>
      <c r="B26" s="16" t="s">
        <v>644</v>
      </c>
      <c r="C26" s="4"/>
      <c r="D26" s="8"/>
      <c r="E26" s="20"/>
    </row>
    <row r="27" spans="1:10" x14ac:dyDescent="0.2">
      <c r="A27" s="19" t="s">
        <v>629</v>
      </c>
      <c r="B27" s="16" t="s">
        <v>630</v>
      </c>
      <c r="C27" s="8"/>
      <c r="D27" s="8"/>
      <c r="E27" s="20"/>
    </row>
    <row r="28" spans="1:10" x14ac:dyDescent="0.2">
      <c r="A28" s="19" t="s">
        <v>631</v>
      </c>
      <c r="B28" s="42" t="s">
        <v>633</v>
      </c>
      <c r="C28" s="8"/>
      <c r="D28" s="8"/>
      <c r="E28" s="20"/>
    </row>
    <row r="29" spans="1:10" x14ac:dyDescent="0.2">
      <c r="A29" s="19" t="s">
        <v>632</v>
      </c>
      <c r="B29" s="41" t="s">
        <v>633</v>
      </c>
      <c r="C29" s="8"/>
      <c r="D29" s="8"/>
      <c r="E29" s="20"/>
    </row>
    <row r="30" spans="1:10" x14ac:dyDescent="0.2">
      <c r="A30" s="19"/>
      <c r="B30" s="38"/>
      <c r="C30" s="8"/>
      <c r="D30" s="8"/>
      <c r="E30" s="20"/>
    </row>
    <row r="31" spans="1:10" x14ac:dyDescent="0.2">
      <c r="A31" s="12" t="s">
        <v>26</v>
      </c>
      <c r="B31" s="11"/>
      <c r="C31" s="4"/>
      <c r="D31" s="8"/>
      <c r="E31" s="20"/>
    </row>
    <row r="32" spans="1:10" x14ac:dyDescent="0.2">
      <c r="A32" s="8" t="s">
        <v>27</v>
      </c>
      <c r="B32" s="32" t="s">
        <v>624</v>
      </c>
      <c r="C32" s="8" t="s">
        <v>29</v>
      </c>
      <c r="D32" s="8"/>
      <c r="E32" s="20"/>
    </row>
    <row r="33" spans="1:5" x14ac:dyDescent="0.2">
      <c r="A33" s="8" t="s">
        <v>28</v>
      </c>
      <c r="B33" s="32" t="s">
        <v>625</v>
      </c>
      <c r="C33" s="8" t="s">
        <v>29</v>
      </c>
      <c r="D33" s="8"/>
      <c r="E33" s="20"/>
    </row>
    <row r="34" spans="1:5" x14ac:dyDescent="0.2">
      <c r="A34" s="9"/>
      <c r="B34" s="8"/>
      <c r="C34" s="8"/>
      <c r="D34" s="8"/>
      <c r="E34" s="20"/>
    </row>
    <row r="35" spans="1:5" x14ac:dyDescent="0.2">
      <c r="A35" s="36" t="s">
        <v>634</v>
      </c>
      <c r="B35" s="37"/>
      <c r="D35" s="8"/>
      <c r="E35" s="20"/>
    </row>
    <row r="36" spans="1:5" ht="17" customHeight="1" x14ac:dyDescent="0.2">
      <c r="A36" s="18" t="s">
        <v>635</v>
      </c>
      <c r="B36" s="17" t="s">
        <v>626</v>
      </c>
      <c r="C36" s="18"/>
      <c r="D36" s="8"/>
      <c r="E36" s="20"/>
    </row>
    <row r="37" spans="1:5" x14ac:dyDescent="0.2">
      <c r="A37" s="18"/>
      <c r="B37" s="19"/>
      <c r="C37" s="18"/>
      <c r="D37" s="8"/>
      <c r="E37" s="20"/>
    </row>
    <row r="38" spans="1:5" x14ac:dyDescent="0.2">
      <c r="A38" s="5" t="s">
        <v>37</v>
      </c>
      <c r="B38" s="6"/>
      <c r="C38" s="6"/>
      <c r="D38" s="21"/>
      <c r="E38" s="21"/>
    </row>
    <row r="39" spans="1:5" x14ac:dyDescent="0.2">
      <c r="A39" s="4"/>
      <c r="B39" s="4"/>
      <c r="C39" s="4"/>
      <c r="D39" s="4"/>
      <c r="E39" s="20"/>
    </row>
    <row r="40" spans="1:5" x14ac:dyDescent="0.2">
      <c r="A40" s="5" t="s">
        <v>10</v>
      </c>
      <c r="B40" s="6"/>
      <c r="C40" s="6"/>
      <c r="D40" s="20"/>
      <c r="E40" s="20"/>
    </row>
    <row r="41" spans="1:5" x14ac:dyDescent="0.2">
      <c r="A41" s="7" t="s">
        <v>11</v>
      </c>
      <c r="B41" s="6"/>
      <c r="C41" s="6"/>
      <c r="D41" s="6"/>
      <c r="E41" s="20"/>
    </row>
    <row r="42" spans="1:5" x14ac:dyDescent="0.2">
      <c r="A42" s="4"/>
      <c r="B42" s="4"/>
      <c r="C42" s="4"/>
      <c r="D42" s="4"/>
      <c r="E42" s="20"/>
    </row>
    <row r="43" spans="1:5" x14ac:dyDescent="0.2">
      <c r="A43" s="5" t="s">
        <v>38</v>
      </c>
      <c r="B43" s="6"/>
      <c r="C43" s="6"/>
      <c r="D43" s="6"/>
      <c r="E43" s="20"/>
    </row>
    <row r="44" spans="1:5" x14ac:dyDescent="0.2">
      <c r="D44" s="8"/>
      <c r="E44" s="8"/>
    </row>
    <row r="45" spans="1:5" x14ac:dyDescent="0.2">
      <c r="D45" s="8"/>
      <c r="E45" s="8"/>
    </row>
    <row r="46" spans="1:5" x14ac:dyDescent="0.2">
      <c r="D46" s="8"/>
      <c r="E46" s="8"/>
    </row>
  </sheetData>
  <dataValidations count="1">
    <dataValidation type="list" allowBlank="1" showInputMessage="1" showErrorMessage="1" sqref="B36" xr:uid="{00000000-0002-0000-0100-000000000000}">
      <formula1>int_list</formula1>
    </dataValidation>
  </dataValidations>
  <hyperlinks>
    <hyperlink ref="B28" r:id="rId1" xr:uid="{CC3D7F60-9AAE-9E49-82C6-45864B270D6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289F-BF34-574B-B095-5B555070A060}">
  <dimension ref="A1:C60"/>
  <sheetViews>
    <sheetView workbookViewId="0">
      <selection activeCell="B17" sqref="B17"/>
    </sheetView>
  </sheetViews>
  <sheetFormatPr baseColWidth="10" defaultRowHeight="16" x14ac:dyDescent="0.2"/>
  <cols>
    <col min="1" max="1" width="9.1640625" customWidth="1"/>
    <col min="2" max="2" width="115.6640625" style="31" customWidth="1"/>
  </cols>
  <sheetData>
    <row r="1" spans="1:3" ht="17" x14ac:dyDescent="0.2">
      <c r="A1" t="s">
        <v>648</v>
      </c>
      <c r="B1" s="40" t="s">
        <v>639</v>
      </c>
    </row>
    <row r="2" spans="1:3" ht="17" x14ac:dyDescent="0.2">
      <c r="A2" t="s">
        <v>649</v>
      </c>
      <c r="B2" s="31" t="str">
        <f>SUBSTITUTE("set mgt-config users {0} permissions role-based superuser yes", "{0}", '0-Config Values'!B17)</f>
        <v>set mgt-config users superadmin permissions role-based superuser yes</v>
      </c>
    </row>
    <row r="3" spans="1:3" ht="17" x14ac:dyDescent="0.2">
      <c r="A3" t="s">
        <v>649</v>
      </c>
      <c r="B3" s="31" t="str">
        <f>SUBSTITUTE("set mgt-config users {0} password", "{0}", '0-Config Values'!B17)</f>
        <v>set mgt-config users superadmin password</v>
      </c>
    </row>
    <row r="5" spans="1:3" ht="17" x14ac:dyDescent="0.2">
      <c r="B5" s="39" t="s">
        <v>640</v>
      </c>
      <c r="C5" s="30" t="s">
        <v>641</v>
      </c>
    </row>
    <row r="8" spans="1:3" ht="17" x14ac:dyDescent="0.2">
      <c r="B8" s="40" t="s">
        <v>642</v>
      </c>
    </row>
    <row r="9" spans="1:3" ht="17" x14ac:dyDescent="0.2">
      <c r="B9" s="31" t="s">
        <v>59</v>
      </c>
    </row>
    <row r="10" spans="1:3" ht="17" x14ac:dyDescent="0.2">
      <c r="B10" s="31" t="s">
        <v>60</v>
      </c>
    </row>
    <row r="11" spans="1:3" ht="17" x14ac:dyDescent="0.2">
      <c r="B11" s="31" t="s">
        <v>61</v>
      </c>
    </row>
    <row r="12" spans="1:3" ht="17" x14ac:dyDescent="0.2">
      <c r="B12" s="31" t="s">
        <v>62</v>
      </c>
    </row>
    <row r="13" spans="1:3" ht="17" x14ac:dyDescent="0.2">
      <c r="B13" s="31" t="s">
        <v>56</v>
      </c>
    </row>
    <row r="14" spans="1:3" ht="17" x14ac:dyDescent="0.2">
      <c r="B14" s="31" t="s">
        <v>63</v>
      </c>
    </row>
    <row r="15" spans="1:3" ht="17" x14ac:dyDescent="0.2">
      <c r="B15" s="31" t="s">
        <v>64</v>
      </c>
    </row>
    <row r="16" spans="1:3" ht="17" x14ac:dyDescent="0.2">
      <c r="B16" s="31" t="s">
        <v>65</v>
      </c>
    </row>
    <row r="17" spans="1:2" ht="17" x14ac:dyDescent="0.2">
      <c r="B17" s="31" t="s">
        <v>70</v>
      </c>
    </row>
    <row r="18" spans="1:2" ht="17" x14ac:dyDescent="0.2">
      <c r="B18" s="31" t="s">
        <v>58</v>
      </c>
    </row>
    <row r="19" spans="1:2" ht="17" x14ac:dyDescent="0.2">
      <c r="B19" s="31" t="s">
        <v>71</v>
      </c>
    </row>
    <row r="20" spans="1:2" ht="17" x14ac:dyDescent="0.2">
      <c r="B20" s="31" t="s">
        <v>72</v>
      </c>
    </row>
    <row r="21" spans="1:2" ht="17" x14ac:dyDescent="0.2">
      <c r="B21" s="31" t="s">
        <v>0</v>
      </c>
    </row>
    <row r="22" spans="1:2" ht="17" x14ac:dyDescent="0.2">
      <c r="B22" s="31" t="s">
        <v>1</v>
      </c>
    </row>
    <row r="23" spans="1:2" ht="17" x14ac:dyDescent="0.2">
      <c r="B23" s="31" t="s">
        <v>73</v>
      </c>
    </row>
    <row r="24" spans="1:2" ht="17" x14ac:dyDescent="0.2">
      <c r="A24" t="s">
        <v>649</v>
      </c>
      <c r="B24" s="31" t="str">
        <f>SUBSTITUTE("set deviceconfig system dns-setting servers primary {0}", "{0}", '0-Config Values'!B21)</f>
        <v>set deviceconfig system dns-setting servers primary 8.8.8.8</v>
      </c>
    </row>
    <row r="25" spans="1:2" ht="17" x14ac:dyDescent="0.2">
      <c r="A25" t="s">
        <v>649</v>
      </c>
      <c r="B25" s="31" t="str">
        <f>SUBSTITUTE("set deviceconfig system dns-setting servers secondary {0}", "{0}", '0-Config Values'!B22)</f>
        <v>set deviceconfig system dns-setting servers secondary 8.8.4.4</v>
      </c>
    </row>
    <row r="26" spans="1:2" ht="17" x14ac:dyDescent="0.2">
      <c r="A26" t="s">
        <v>649</v>
      </c>
      <c r="B26" s="31" t="str">
        <f>SUBSTITUTE("set deviceconfig system ntp-servers primary-ntp-server ntp-server-address {0}", "{0}", '0-Config Values'!B23)</f>
        <v>set deviceconfig system ntp-servers primary-ntp-server ntp-server-address 0.pool.ntp.org</v>
      </c>
    </row>
    <row r="27" spans="1:2" ht="17" x14ac:dyDescent="0.2">
      <c r="A27" t="s">
        <v>649</v>
      </c>
      <c r="B27" s="31" t="str">
        <f>SUBSTITUTE("set deviceconfig system ntp-servers secondary-ntp-server ntp-server-address {0}", "{0}", '0-Config Values'!B24)</f>
        <v>set deviceconfig system ntp-servers secondary-ntp-server ntp-server-address 1.pool.ntp.org</v>
      </c>
    </row>
    <row r="28" spans="1:2" ht="17" x14ac:dyDescent="0.2">
      <c r="B28" s="31" t="s">
        <v>104</v>
      </c>
    </row>
    <row r="29" spans="1:2" ht="17" x14ac:dyDescent="0.2">
      <c r="B29" s="31" t="s">
        <v>74</v>
      </c>
    </row>
    <row r="30" spans="1:2" ht="17" x14ac:dyDescent="0.2">
      <c r="A30" t="s">
        <v>649</v>
      </c>
      <c r="B30" s="31" t="str">
        <f>SUBSTITUTE("set deviceconfig system hostname {0}", "{0}", '0-Config Values'!B16)</f>
        <v>set deviceconfig system hostname sample</v>
      </c>
    </row>
    <row r="31" spans="1:2" ht="17" x14ac:dyDescent="0.2">
      <c r="B31" s="31" t="s">
        <v>75</v>
      </c>
    </row>
    <row r="32" spans="1:2" ht="17" x14ac:dyDescent="0.2">
      <c r="B32" s="31" t="s">
        <v>76</v>
      </c>
    </row>
    <row r="33" spans="2:2" ht="17" x14ac:dyDescent="0.2">
      <c r="B33" s="31" t="s">
        <v>77</v>
      </c>
    </row>
    <row r="34" spans="2:2" ht="17" x14ac:dyDescent="0.2">
      <c r="B34" s="31" t="s">
        <v>78</v>
      </c>
    </row>
    <row r="35" spans="2:2" ht="17" x14ac:dyDescent="0.2">
      <c r="B35" s="31" t="s">
        <v>79</v>
      </c>
    </row>
    <row r="36" spans="2:2" ht="17" x14ac:dyDescent="0.2">
      <c r="B36" s="31" t="s">
        <v>80</v>
      </c>
    </row>
    <row r="37" spans="2:2" ht="17" x14ac:dyDescent="0.2">
      <c r="B37" s="31" t="s">
        <v>81</v>
      </c>
    </row>
    <row r="38" spans="2:2" ht="17" x14ac:dyDescent="0.2">
      <c r="B38" s="31" t="s">
        <v>82</v>
      </c>
    </row>
    <row r="39" spans="2:2" ht="17" x14ac:dyDescent="0.2">
      <c r="B39" s="31" t="s">
        <v>83</v>
      </c>
    </row>
    <row r="40" spans="2:2" ht="17" x14ac:dyDescent="0.2">
      <c r="B40" s="31" t="s">
        <v>84</v>
      </c>
    </row>
    <row r="41" spans="2:2" ht="17" x14ac:dyDescent="0.2">
      <c r="B41" s="31" t="s">
        <v>4</v>
      </c>
    </row>
    <row r="42" spans="2:2" ht="17" x14ac:dyDescent="0.2">
      <c r="B42" s="31" t="s">
        <v>85</v>
      </c>
    </row>
    <row r="43" spans="2:2" ht="17" x14ac:dyDescent="0.2">
      <c r="B43" s="31" t="s">
        <v>5</v>
      </c>
    </row>
    <row r="44" spans="2:2" ht="17" x14ac:dyDescent="0.2">
      <c r="B44" s="31" t="s">
        <v>86</v>
      </c>
    </row>
    <row r="45" spans="2:2" ht="17" x14ac:dyDescent="0.2">
      <c r="B45" s="31" t="s">
        <v>87</v>
      </c>
    </row>
    <row r="46" spans="2:2" ht="17" x14ac:dyDescent="0.2">
      <c r="B46" s="31" t="s">
        <v>88</v>
      </c>
    </row>
    <row r="47" spans="2:2" ht="17" x14ac:dyDescent="0.2">
      <c r="B47" s="31" t="s">
        <v>89</v>
      </c>
    </row>
    <row r="48" spans="2:2" ht="17" x14ac:dyDescent="0.2">
      <c r="B48" s="31" t="s">
        <v>90</v>
      </c>
    </row>
    <row r="49" spans="2:2" ht="17" x14ac:dyDescent="0.2">
      <c r="B49" s="31" t="s">
        <v>91</v>
      </c>
    </row>
    <row r="50" spans="2:2" ht="17" x14ac:dyDescent="0.2">
      <c r="B50" s="31" t="s">
        <v>2</v>
      </c>
    </row>
    <row r="51" spans="2:2" ht="17" x14ac:dyDescent="0.2">
      <c r="B51" s="31" t="s">
        <v>3</v>
      </c>
    </row>
    <row r="52" spans="2:2" ht="17" x14ac:dyDescent="0.2">
      <c r="B52" s="31" t="s">
        <v>92</v>
      </c>
    </row>
    <row r="53" spans="2:2" ht="17" x14ac:dyDescent="0.2">
      <c r="B53" s="31" t="s">
        <v>93</v>
      </c>
    </row>
    <row r="54" spans="2:2" ht="17" x14ac:dyDescent="0.2">
      <c r="B54" s="31" t="s">
        <v>94</v>
      </c>
    </row>
    <row r="55" spans="2:2" ht="17" x14ac:dyDescent="0.2">
      <c r="B55" s="31" t="s">
        <v>95</v>
      </c>
    </row>
    <row r="56" spans="2:2" ht="17" x14ac:dyDescent="0.2">
      <c r="B56" s="31" t="s">
        <v>96</v>
      </c>
    </row>
    <row r="57" spans="2:2" ht="17" x14ac:dyDescent="0.2">
      <c r="B57" s="31" t="s">
        <v>97</v>
      </c>
    </row>
    <row r="58" spans="2:2" ht="17" x14ac:dyDescent="0.2">
      <c r="B58" s="31" t="s">
        <v>98</v>
      </c>
    </row>
    <row r="59" spans="2:2" ht="17" x14ac:dyDescent="0.2">
      <c r="B59" s="31" t="s">
        <v>99</v>
      </c>
    </row>
    <row r="60" spans="2:2" ht="17" x14ac:dyDescent="0.2">
      <c r="B60" s="31"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B45F-4EA8-AE4F-AB4A-0C52D23E2F54}">
  <dimension ref="A1:B71"/>
  <sheetViews>
    <sheetView workbookViewId="0">
      <selection activeCell="B1" sqref="B1"/>
    </sheetView>
  </sheetViews>
  <sheetFormatPr baseColWidth="10" defaultRowHeight="16" x14ac:dyDescent="0.2"/>
  <cols>
    <col min="1" max="1" width="8.83203125" customWidth="1"/>
    <col min="2" max="2" width="97.83203125" customWidth="1"/>
  </cols>
  <sheetData>
    <row r="1" spans="1:2" ht="17" x14ac:dyDescent="0.2">
      <c r="A1" t="s">
        <v>648</v>
      </c>
      <c r="B1" s="40" t="s">
        <v>645</v>
      </c>
    </row>
    <row r="2" spans="1:2" x14ac:dyDescent="0.2">
      <c r="A2" t="s">
        <v>649</v>
      </c>
      <c r="B2" t="str">
        <f>SUBSTITUTE("set shared log-settings email Sample_Email_Profile server Sample_Email_Profile display-name {0}", "{0}", '0-Config Values'!B26)</f>
        <v>set shared log-settings email Sample_Email_Profile server Sample_Email_Profile display-name Threat_Alerts</v>
      </c>
    </row>
    <row r="3" spans="1:2" x14ac:dyDescent="0.2">
      <c r="A3" t="s">
        <v>649</v>
      </c>
      <c r="B3" t="str">
        <f>SUBSTITUTE("set shared log-settings email Sample_Email_Profile server Sample_Email_Profile gateway {0}", "{0}", '0-Config Values'!B27)</f>
        <v>set shared log-settings email Sample_Email_Profile server Sample_Email_Profile gateway 192.0.2.1</v>
      </c>
    </row>
    <row r="4" spans="1:2" x14ac:dyDescent="0.2">
      <c r="A4" t="s">
        <v>649</v>
      </c>
      <c r="B4" t="str">
        <f>SUBSTITUTE("set shared log-settings email Sample_Email_Profile server Sample_Email_Profile from {0}", "{0}", '0-Config Values'!B28)</f>
        <v>set shared log-settings email Sample_Email_Profile server Sample_Email_Profile from test@yourdomain.com</v>
      </c>
    </row>
    <row r="5" spans="1:2" x14ac:dyDescent="0.2">
      <c r="A5" t="s">
        <v>649</v>
      </c>
      <c r="B5" t="str">
        <f>SUBSTITUTE("set shared log-settings email Sample_Email_Profile server Sample_Email_Profile to {0}", "{0}", '0-Config Values'!B29)</f>
        <v>set shared log-settings email Sample_Email_Profile server Sample_Email_Profile to test@yourdomain.com</v>
      </c>
    </row>
    <row r="6" spans="1:2" x14ac:dyDescent="0.2">
      <c r="B6" t="s">
        <v>122</v>
      </c>
    </row>
    <row r="7" spans="1:2" x14ac:dyDescent="0.2">
      <c r="B7" t="s">
        <v>123</v>
      </c>
    </row>
    <row r="8" spans="1:2" x14ac:dyDescent="0.2">
      <c r="B8" t="s">
        <v>124</v>
      </c>
    </row>
    <row r="9" spans="1:2" x14ac:dyDescent="0.2">
      <c r="A9" t="s">
        <v>649</v>
      </c>
      <c r="B9" t="str">
        <f>SUBSTITUTE("set shared log-settings syslog Sample_Syslog_Profile server Sample_Syslog server {0}", "{0}", '0-Config Values'!B25)</f>
        <v>set shared log-settings syslog Sample_Syslog_Profile server Sample_Syslog server 192.168.2.5</v>
      </c>
    </row>
    <row r="10" spans="1:2" x14ac:dyDescent="0.2">
      <c r="B10" t="s">
        <v>125</v>
      </c>
    </row>
    <row r="12" spans="1:2" ht="17" x14ac:dyDescent="0.2">
      <c r="B12" s="40" t="s">
        <v>646</v>
      </c>
    </row>
    <row r="13" spans="1:2" x14ac:dyDescent="0.2">
      <c r="B13" t="s">
        <v>126</v>
      </c>
    </row>
    <row r="14" spans="1:2" x14ac:dyDescent="0.2">
      <c r="B14" t="s">
        <v>127</v>
      </c>
    </row>
    <row r="15" spans="1:2" x14ac:dyDescent="0.2">
      <c r="B15" t="s">
        <v>128</v>
      </c>
    </row>
    <row r="16" spans="1:2" x14ac:dyDescent="0.2">
      <c r="B16" t="s">
        <v>129</v>
      </c>
    </row>
    <row r="17" spans="2:2" x14ac:dyDescent="0.2">
      <c r="B17" t="s">
        <v>130</v>
      </c>
    </row>
    <row r="18" spans="2:2" x14ac:dyDescent="0.2">
      <c r="B18" t="s">
        <v>131</v>
      </c>
    </row>
    <row r="19" spans="2:2" x14ac:dyDescent="0.2">
      <c r="B19" t="s">
        <v>132</v>
      </c>
    </row>
    <row r="20" spans="2:2" x14ac:dyDescent="0.2">
      <c r="B20" t="s">
        <v>133</v>
      </c>
    </row>
    <row r="21" spans="2:2" x14ac:dyDescent="0.2">
      <c r="B21" t="s">
        <v>134</v>
      </c>
    </row>
    <row r="22" spans="2:2" x14ac:dyDescent="0.2">
      <c r="B22" t="s">
        <v>135</v>
      </c>
    </row>
    <row r="23" spans="2:2" x14ac:dyDescent="0.2">
      <c r="B23" t="s">
        <v>136</v>
      </c>
    </row>
    <row r="24" spans="2:2" x14ac:dyDescent="0.2">
      <c r="B24" t="s">
        <v>137</v>
      </c>
    </row>
    <row r="25" spans="2:2" x14ac:dyDescent="0.2">
      <c r="B25" t="s">
        <v>138</v>
      </c>
    </row>
    <row r="26" spans="2:2" x14ac:dyDescent="0.2">
      <c r="B26" t="s">
        <v>139</v>
      </c>
    </row>
    <row r="27" spans="2:2" x14ac:dyDescent="0.2">
      <c r="B27" t="s">
        <v>140</v>
      </c>
    </row>
    <row r="29" spans="2:2" ht="17" x14ac:dyDescent="0.2">
      <c r="B29" s="40" t="s">
        <v>647</v>
      </c>
    </row>
    <row r="30" spans="2:2" x14ac:dyDescent="0.2">
      <c r="B30" t="s">
        <v>141</v>
      </c>
    </row>
    <row r="31" spans="2:2" x14ac:dyDescent="0.2">
      <c r="B31" t="s">
        <v>142</v>
      </c>
    </row>
    <row r="32" spans="2:2" x14ac:dyDescent="0.2">
      <c r="B32" t="s">
        <v>143</v>
      </c>
    </row>
    <row r="33" spans="2:2" x14ac:dyDescent="0.2">
      <c r="B33" t="s">
        <v>144</v>
      </c>
    </row>
    <row r="34" spans="2:2" x14ac:dyDescent="0.2">
      <c r="B34" t="s">
        <v>145</v>
      </c>
    </row>
    <row r="35" spans="2:2" x14ac:dyDescent="0.2">
      <c r="B35" t="s">
        <v>146</v>
      </c>
    </row>
    <row r="36" spans="2:2" x14ac:dyDescent="0.2">
      <c r="B36" t="s">
        <v>147</v>
      </c>
    </row>
    <row r="37" spans="2:2" x14ac:dyDescent="0.2">
      <c r="B37" t="s">
        <v>148</v>
      </c>
    </row>
    <row r="38" spans="2:2" x14ac:dyDescent="0.2">
      <c r="B38" t="s">
        <v>149</v>
      </c>
    </row>
    <row r="39" spans="2:2" x14ac:dyDescent="0.2">
      <c r="B39" t="s">
        <v>150</v>
      </c>
    </row>
    <row r="40" spans="2:2" x14ac:dyDescent="0.2">
      <c r="B40" t="s">
        <v>151</v>
      </c>
    </row>
    <row r="41" spans="2:2" x14ac:dyDescent="0.2">
      <c r="B41" t="s">
        <v>152</v>
      </c>
    </row>
    <row r="42" spans="2:2" x14ac:dyDescent="0.2">
      <c r="B42" t="s">
        <v>153</v>
      </c>
    </row>
    <row r="43" spans="2:2" x14ac:dyDescent="0.2">
      <c r="B43" t="s">
        <v>154</v>
      </c>
    </row>
    <row r="44" spans="2:2" x14ac:dyDescent="0.2">
      <c r="B44" t="s">
        <v>155</v>
      </c>
    </row>
    <row r="45" spans="2:2" x14ac:dyDescent="0.2">
      <c r="B45" t="s">
        <v>156</v>
      </c>
    </row>
    <row r="46" spans="2:2" x14ac:dyDescent="0.2">
      <c r="B46" t="s">
        <v>157</v>
      </c>
    </row>
    <row r="47" spans="2:2" x14ac:dyDescent="0.2">
      <c r="B47" t="s">
        <v>158</v>
      </c>
    </row>
    <row r="48" spans="2:2" x14ac:dyDescent="0.2">
      <c r="B48" t="s">
        <v>159</v>
      </c>
    </row>
    <row r="49" spans="2:2" x14ac:dyDescent="0.2">
      <c r="B49" t="s">
        <v>160</v>
      </c>
    </row>
    <row r="50" spans="2:2" x14ac:dyDescent="0.2">
      <c r="B50" t="s">
        <v>161</v>
      </c>
    </row>
    <row r="51" spans="2:2" x14ac:dyDescent="0.2">
      <c r="B51" t="s">
        <v>162</v>
      </c>
    </row>
    <row r="52" spans="2:2" x14ac:dyDescent="0.2">
      <c r="B52" t="s">
        <v>163</v>
      </c>
    </row>
    <row r="53" spans="2:2" x14ac:dyDescent="0.2">
      <c r="B53" t="s">
        <v>164</v>
      </c>
    </row>
    <row r="54" spans="2:2" x14ac:dyDescent="0.2">
      <c r="B54" t="s">
        <v>165</v>
      </c>
    </row>
    <row r="55" spans="2:2" x14ac:dyDescent="0.2">
      <c r="B55" t="s">
        <v>166</v>
      </c>
    </row>
    <row r="56" spans="2:2" x14ac:dyDescent="0.2">
      <c r="B56" t="s">
        <v>167</v>
      </c>
    </row>
    <row r="57" spans="2:2" x14ac:dyDescent="0.2">
      <c r="B57" t="s">
        <v>168</v>
      </c>
    </row>
    <row r="58" spans="2:2" x14ac:dyDescent="0.2">
      <c r="B58" t="s">
        <v>169</v>
      </c>
    </row>
    <row r="59" spans="2:2" x14ac:dyDescent="0.2">
      <c r="B59" t="s">
        <v>170</v>
      </c>
    </row>
    <row r="60" spans="2:2" x14ac:dyDescent="0.2">
      <c r="B60" t="s">
        <v>171</v>
      </c>
    </row>
    <row r="61" spans="2:2" x14ac:dyDescent="0.2">
      <c r="B61" t="s">
        <v>172</v>
      </c>
    </row>
    <row r="62" spans="2:2" x14ac:dyDescent="0.2">
      <c r="B62" t="s">
        <v>173</v>
      </c>
    </row>
    <row r="63" spans="2:2" x14ac:dyDescent="0.2">
      <c r="B63" t="s">
        <v>174</v>
      </c>
    </row>
    <row r="64" spans="2:2" x14ac:dyDescent="0.2">
      <c r="B64" t="s">
        <v>175</v>
      </c>
    </row>
    <row r="65" spans="2:2" x14ac:dyDescent="0.2">
      <c r="B65" t="s">
        <v>176</v>
      </c>
    </row>
    <row r="66" spans="2:2" x14ac:dyDescent="0.2">
      <c r="B66" t="s">
        <v>177</v>
      </c>
    </row>
    <row r="67" spans="2:2" x14ac:dyDescent="0.2">
      <c r="B67" t="s">
        <v>178</v>
      </c>
    </row>
    <row r="68" spans="2:2" x14ac:dyDescent="0.2">
      <c r="B68" t="s">
        <v>179</v>
      </c>
    </row>
    <row r="69" spans="2:2" x14ac:dyDescent="0.2">
      <c r="B69" t="s">
        <v>180</v>
      </c>
    </row>
    <row r="70" spans="2:2" x14ac:dyDescent="0.2">
      <c r="B70" t="s">
        <v>181</v>
      </c>
    </row>
    <row r="71" spans="2:2" x14ac:dyDescent="0.2">
      <c r="B71"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C5CB-D118-EE4B-9C5E-60E6F2659E08}">
  <dimension ref="A1:B17"/>
  <sheetViews>
    <sheetView workbookViewId="0">
      <selection activeCell="B5" sqref="B5"/>
    </sheetView>
  </sheetViews>
  <sheetFormatPr baseColWidth="10" defaultRowHeight="16" x14ac:dyDescent="0.2"/>
  <cols>
    <col min="1" max="1" width="9.5" customWidth="1"/>
    <col min="2" max="2" width="112" style="31" customWidth="1"/>
  </cols>
  <sheetData>
    <row r="1" spans="1:2" ht="17" x14ac:dyDescent="0.2">
      <c r="A1" t="s">
        <v>648</v>
      </c>
      <c r="B1" s="40" t="s">
        <v>650</v>
      </c>
    </row>
    <row r="2" spans="1:2" ht="17" x14ac:dyDescent="0.2">
      <c r="B2" s="31" t="s">
        <v>262</v>
      </c>
    </row>
    <row r="3" spans="1:2" ht="17" x14ac:dyDescent="0.2">
      <c r="B3" s="31" t="s">
        <v>263</v>
      </c>
    </row>
    <row r="4" spans="1:2" ht="17" x14ac:dyDescent="0.2">
      <c r="B4" s="31" t="s">
        <v>264</v>
      </c>
    </row>
    <row r="5" spans="1:2" ht="17" x14ac:dyDescent="0.2">
      <c r="A5" t="s">
        <v>649</v>
      </c>
      <c r="B5" s="31" t="str">
        <f>SUBSTITUTE("set tag iron-skillet-version comments ""version {0}: version of this iron-skillet template file""", "{0}", '0-Config Values'!B12)</f>
        <v>set tag iron-skillet-version comments "version 1.0.4: version of this iron-skillet template file"</v>
      </c>
    </row>
    <row r="7" spans="1:2" ht="17" x14ac:dyDescent="0.2">
      <c r="B7" s="40" t="s">
        <v>652</v>
      </c>
    </row>
    <row r="8" spans="1:2" ht="17" x14ac:dyDescent="0.2">
      <c r="B8" s="31" t="s">
        <v>618</v>
      </c>
    </row>
    <row r="9" spans="1:2" ht="17" x14ac:dyDescent="0.2">
      <c r="B9" s="31" t="s">
        <v>619</v>
      </c>
    </row>
    <row r="10" spans="1:2" ht="51" x14ac:dyDescent="0.2">
      <c r="B10" s="31" t="s">
        <v>620</v>
      </c>
    </row>
    <row r="11" spans="1:2" ht="17" x14ac:dyDescent="0.2">
      <c r="B11" s="31" t="s">
        <v>621</v>
      </c>
    </row>
    <row r="12" spans="1:2" ht="17" x14ac:dyDescent="0.2">
      <c r="B12" s="31" t="s">
        <v>622</v>
      </c>
    </row>
    <row r="13" spans="1:2" ht="51" x14ac:dyDescent="0.2">
      <c r="B13" s="31" t="s">
        <v>623</v>
      </c>
    </row>
    <row r="15" spans="1:2" ht="17" x14ac:dyDescent="0.2">
      <c r="B15" s="40" t="s">
        <v>651</v>
      </c>
    </row>
    <row r="16" spans="1:2" ht="17" x14ac:dyDescent="0.2">
      <c r="A16" t="s">
        <v>649</v>
      </c>
      <c r="B16" s="31" t="str">
        <f>SUBSTITUTE("set address Sinkhole-IPv4 ip-netmask {0}", "{0}", '0-Config Values'!B32)</f>
        <v>set address Sinkhole-IPv4 ip-netmask 75.5.65.111</v>
      </c>
    </row>
    <row r="17" spans="1:2" ht="17" x14ac:dyDescent="0.2">
      <c r="A17" t="s">
        <v>649</v>
      </c>
      <c r="B17" s="31" t="str">
        <f>SUBSTITUTE("set address Sinkhole-IPv6 ip-netmask {0}", "{0}", '0-Config Values'!B33)</f>
        <v>set address Sinkhole-IPv6 ip-netmask 2600:5200::1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ABF4-3AC1-B84E-98BD-E7511D6C9672}">
  <dimension ref="A1:C285"/>
  <sheetViews>
    <sheetView workbookViewId="0">
      <selection activeCell="B176" sqref="B176"/>
    </sheetView>
  </sheetViews>
  <sheetFormatPr baseColWidth="10" defaultRowHeight="16" x14ac:dyDescent="0.2"/>
  <cols>
    <col min="2" max="2" width="108.5" style="31" customWidth="1"/>
  </cols>
  <sheetData>
    <row r="1" spans="1:2" ht="17" x14ac:dyDescent="0.2">
      <c r="A1" t="s">
        <v>648</v>
      </c>
      <c r="B1" s="40" t="s">
        <v>653</v>
      </c>
    </row>
    <row r="2" spans="1:2" ht="17" x14ac:dyDescent="0.2">
      <c r="B2" s="31" t="s">
        <v>382</v>
      </c>
    </row>
    <row r="3" spans="1:2" ht="17" x14ac:dyDescent="0.2">
      <c r="B3" s="31" t="s">
        <v>383</v>
      </c>
    </row>
    <row r="4" spans="1:2" ht="17" x14ac:dyDescent="0.2">
      <c r="B4" s="31" t="s">
        <v>384</v>
      </c>
    </row>
    <row r="5" spans="1:2" ht="17" x14ac:dyDescent="0.2">
      <c r="B5" s="31" t="s">
        <v>385</v>
      </c>
    </row>
    <row r="6" spans="1:2" ht="17" x14ac:dyDescent="0.2">
      <c r="B6" s="31" t="s">
        <v>386</v>
      </c>
    </row>
    <row r="7" spans="1:2" ht="17" x14ac:dyDescent="0.2">
      <c r="B7" s="31" t="s">
        <v>387</v>
      </c>
    </row>
    <row r="8" spans="1:2" ht="17" x14ac:dyDescent="0.2">
      <c r="B8" s="31" t="s">
        <v>388</v>
      </c>
    </row>
    <row r="9" spans="1:2" ht="17" x14ac:dyDescent="0.2">
      <c r="B9" s="31" t="s">
        <v>389</v>
      </c>
    </row>
    <row r="10" spans="1:2" ht="17" x14ac:dyDescent="0.2">
      <c r="B10" s="31" t="s">
        <v>390</v>
      </c>
    </row>
    <row r="11" spans="1:2" ht="17" x14ac:dyDescent="0.2">
      <c r="B11" s="31" t="s">
        <v>391</v>
      </c>
    </row>
    <row r="12" spans="1:2" ht="17" x14ac:dyDescent="0.2">
      <c r="B12" s="31" t="s">
        <v>392</v>
      </c>
    </row>
    <row r="13" spans="1:2" ht="17" x14ac:dyDescent="0.2">
      <c r="B13" s="31" t="s">
        <v>393</v>
      </c>
    </row>
    <row r="14" spans="1:2" ht="17" x14ac:dyDescent="0.2">
      <c r="B14" s="31" t="s">
        <v>394</v>
      </c>
    </row>
    <row r="15" spans="1:2" ht="17" x14ac:dyDescent="0.2">
      <c r="B15" s="31" t="s">
        <v>395</v>
      </c>
    </row>
    <row r="16" spans="1:2" ht="17" x14ac:dyDescent="0.2">
      <c r="B16" s="31" t="s">
        <v>396</v>
      </c>
    </row>
    <row r="17" spans="1:2" ht="17" x14ac:dyDescent="0.2">
      <c r="B17" s="31" t="s">
        <v>397</v>
      </c>
    </row>
    <row r="18" spans="1:2" ht="17" x14ac:dyDescent="0.2">
      <c r="B18" s="31" t="s">
        <v>398</v>
      </c>
    </row>
    <row r="19" spans="1:2" ht="17" x14ac:dyDescent="0.2">
      <c r="B19" s="31" t="s">
        <v>399</v>
      </c>
    </row>
    <row r="20" spans="1:2" ht="17" x14ac:dyDescent="0.2">
      <c r="B20" s="31" t="s">
        <v>400</v>
      </c>
    </row>
    <row r="21" spans="1:2" ht="17" x14ac:dyDescent="0.2">
      <c r="B21" s="31" t="s">
        <v>401</v>
      </c>
    </row>
    <row r="22" spans="1:2" ht="17" x14ac:dyDescent="0.2">
      <c r="B22" s="31" t="s">
        <v>402</v>
      </c>
    </row>
    <row r="23" spans="1:2" ht="17" x14ac:dyDescent="0.2">
      <c r="B23" s="31" t="s">
        <v>403</v>
      </c>
    </row>
    <row r="24" spans="1:2" ht="17" x14ac:dyDescent="0.2">
      <c r="B24" s="31" t="s">
        <v>404</v>
      </c>
    </row>
    <row r="25" spans="1:2" ht="17" x14ac:dyDescent="0.2">
      <c r="B25" s="31" t="s">
        <v>405</v>
      </c>
    </row>
    <row r="26" spans="1:2" ht="17" x14ac:dyDescent="0.2">
      <c r="B26" s="31" t="s">
        <v>406</v>
      </c>
    </row>
    <row r="27" spans="1:2" ht="17" x14ac:dyDescent="0.2">
      <c r="B27" s="31" t="s">
        <v>407</v>
      </c>
    </row>
    <row r="28" spans="1:2" ht="17" x14ac:dyDescent="0.2">
      <c r="B28" s="31" t="s">
        <v>408</v>
      </c>
    </row>
    <row r="29" spans="1:2" ht="17" x14ac:dyDescent="0.2">
      <c r="B29" s="31" t="s">
        <v>409</v>
      </c>
    </row>
    <row r="31" spans="1:2" ht="17" x14ac:dyDescent="0.2">
      <c r="B31" s="40" t="s">
        <v>654</v>
      </c>
    </row>
    <row r="32" spans="1:2" ht="17" x14ac:dyDescent="0.2">
      <c r="A32" t="s">
        <v>649</v>
      </c>
      <c r="B32" s="31" t="str">
        <f>SUBSTITUTE("set profiles spyware Outbound-AS botnet-domains sinkhole ipv4-address {0}", "{0}", '0-Config Values'!B$32)</f>
        <v>set profiles spyware Outbound-AS botnet-domains sinkhole ipv4-address 75.5.65.111</v>
      </c>
    </row>
    <row r="33" spans="1:3" ht="17" x14ac:dyDescent="0.2">
      <c r="A33" t="s">
        <v>649</v>
      </c>
      <c r="B33" s="31" t="str">
        <f>SUBSTITUTE("set profiles spyware Outbound-AS botnet-domains sinkhole ipv6-address {0}", "{0}", '0-Config Values'!B$33)</f>
        <v>set profiles spyware Outbound-AS botnet-domains sinkhole ipv6-address 2600:5200::1</v>
      </c>
    </row>
    <row r="34" spans="1:3" ht="17" x14ac:dyDescent="0.2">
      <c r="B34" s="31" t="s">
        <v>410</v>
      </c>
    </row>
    <row r="35" spans="1:3" ht="17" x14ac:dyDescent="0.2">
      <c r="B35" s="31" t="s">
        <v>660</v>
      </c>
      <c r="C35" s="30" t="s">
        <v>661</v>
      </c>
    </row>
    <row r="36" spans="1:3" ht="17" x14ac:dyDescent="0.2">
      <c r="B36" s="31" t="s">
        <v>411</v>
      </c>
    </row>
    <row r="37" spans="1:3" ht="17" x14ac:dyDescent="0.2">
      <c r="B37" s="31" t="s">
        <v>412</v>
      </c>
    </row>
    <row r="38" spans="1:3" ht="17" x14ac:dyDescent="0.2">
      <c r="B38" s="31" t="s">
        <v>413</v>
      </c>
    </row>
    <row r="39" spans="1:3" ht="17" x14ac:dyDescent="0.2">
      <c r="B39" s="31" t="s">
        <v>414</v>
      </c>
    </row>
    <row r="40" spans="1:3" ht="17" x14ac:dyDescent="0.2">
      <c r="B40" s="31" t="s">
        <v>415</v>
      </c>
    </row>
    <row r="41" spans="1:3" ht="17" x14ac:dyDescent="0.2">
      <c r="B41" s="31" t="s">
        <v>416</v>
      </c>
    </row>
    <row r="42" spans="1:3" ht="17" x14ac:dyDescent="0.2">
      <c r="B42" s="31" t="s">
        <v>417</v>
      </c>
    </row>
    <row r="43" spans="1:3" ht="17" x14ac:dyDescent="0.2">
      <c r="B43" s="31" t="s">
        <v>418</v>
      </c>
    </row>
    <row r="44" spans="1:3" ht="17" x14ac:dyDescent="0.2">
      <c r="B44" s="31" t="s">
        <v>419</v>
      </c>
    </row>
    <row r="45" spans="1:3" ht="17" x14ac:dyDescent="0.2">
      <c r="B45" s="31" t="s">
        <v>420</v>
      </c>
    </row>
    <row r="46" spans="1:3" ht="17" x14ac:dyDescent="0.2">
      <c r="A46" t="s">
        <v>649</v>
      </c>
      <c r="B46" s="31" t="str">
        <f>SUBSTITUTE("set profiles spyware Inbound-AS botnet-domains sinkhole ipv4-address {0}", "{0}", '0-Config Values'!B$32)</f>
        <v>set profiles spyware Inbound-AS botnet-domains sinkhole ipv4-address 75.5.65.111</v>
      </c>
    </row>
    <row r="47" spans="1:3" ht="17" x14ac:dyDescent="0.2">
      <c r="A47" t="s">
        <v>649</v>
      </c>
      <c r="B47" s="31" t="str">
        <f>SUBSTITUTE("set profiles spyware Inbound-AS botnet-domains sinkhole ipv6-address {0}", "{0}", '0-Config Values'!B$33)</f>
        <v>set profiles spyware Inbound-AS botnet-domains sinkhole ipv6-address 2600:5200::1</v>
      </c>
    </row>
    <row r="48" spans="1:3" ht="17" x14ac:dyDescent="0.2">
      <c r="B48" s="31" t="s">
        <v>422</v>
      </c>
    </row>
    <row r="49" spans="1:2" ht="17" x14ac:dyDescent="0.2">
      <c r="B49" s="31" t="s">
        <v>421</v>
      </c>
    </row>
    <row r="50" spans="1:2" ht="17" x14ac:dyDescent="0.2">
      <c r="B50" s="31" t="s">
        <v>423</v>
      </c>
    </row>
    <row r="51" spans="1:2" ht="17" x14ac:dyDescent="0.2">
      <c r="B51" s="31" t="s">
        <v>424</v>
      </c>
    </row>
    <row r="52" spans="1:2" ht="17" x14ac:dyDescent="0.2">
      <c r="B52" s="31" t="s">
        <v>425</v>
      </c>
    </row>
    <row r="53" spans="1:2" ht="17" x14ac:dyDescent="0.2">
      <c r="B53" s="31" t="s">
        <v>426</v>
      </c>
    </row>
    <row r="54" spans="1:2" ht="17" x14ac:dyDescent="0.2">
      <c r="B54" s="31" t="s">
        <v>427</v>
      </c>
    </row>
    <row r="55" spans="1:2" ht="17" x14ac:dyDescent="0.2">
      <c r="B55" s="31" t="s">
        <v>428</v>
      </c>
    </row>
    <row r="56" spans="1:2" ht="17" x14ac:dyDescent="0.2">
      <c r="B56" s="31" t="s">
        <v>429</v>
      </c>
    </row>
    <row r="57" spans="1:2" ht="17" x14ac:dyDescent="0.2">
      <c r="B57" s="31" t="s">
        <v>430</v>
      </c>
    </row>
    <row r="58" spans="1:2" ht="17" x14ac:dyDescent="0.2">
      <c r="B58" s="31" t="s">
        <v>431</v>
      </c>
    </row>
    <row r="59" spans="1:2" ht="17" x14ac:dyDescent="0.2">
      <c r="B59" s="31" t="s">
        <v>432</v>
      </c>
    </row>
    <row r="60" spans="1:2" ht="17" x14ac:dyDescent="0.2">
      <c r="A60" t="s">
        <v>649</v>
      </c>
      <c r="B60" s="31" t="str">
        <f>SUBSTITUTE("set profiles spyware Internal-AS botnet-domains sinkhole ipv4-address {0}", "{0}", '0-Config Values'!B$32)</f>
        <v>set profiles spyware Internal-AS botnet-domains sinkhole ipv4-address 75.5.65.111</v>
      </c>
    </row>
    <row r="61" spans="1:2" ht="17" x14ac:dyDescent="0.2">
      <c r="A61" t="s">
        <v>649</v>
      </c>
      <c r="B61" s="31" t="str">
        <f>SUBSTITUTE("set profiles spyware Internal-AS botnet-domains sinkhole ipv6-address {0}", "{0}", '0-Config Values'!B$33)</f>
        <v>set profiles spyware Internal-AS botnet-domains sinkhole ipv6-address 2600:5200::1</v>
      </c>
    </row>
    <row r="62" spans="1:2" ht="17" x14ac:dyDescent="0.2">
      <c r="B62" s="31" t="s">
        <v>434</v>
      </c>
    </row>
    <row r="63" spans="1:2" ht="17" x14ac:dyDescent="0.2">
      <c r="B63" s="31" t="s">
        <v>433</v>
      </c>
    </row>
    <row r="64" spans="1:2" ht="17" x14ac:dyDescent="0.2">
      <c r="B64" s="31" t="s">
        <v>435</v>
      </c>
    </row>
    <row r="65" spans="1:2" ht="17" x14ac:dyDescent="0.2">
      <c r="B65" s="31" t="s">
        <v>436</v>
      </c>
    </row>
    <row r="66" spans="1:2" ht="17" x14ac:dyDescent="0.2">
      <c r="B66" s="31" t="s">
        <v>437</v>
      </c>
    </row>
    <row r="67" spans="1:2" ht="17" x14ac:dyDescent="0.2">
      <c r="B67" s="31" t="s">
        <v>438</v>
      </c>
    </row>
    <row r="68" spans="1:2" ht="17" x14ac:dyDescent="0.2">
      <c r="B68" s="31" t="s">
        <v>439</v>
      </c>
    </row>
    <row r="69" spans="1:2" ht="17" x14ac:dyDescent="0.2">
      <c r="B69" s="31" t="s">
        <v>440</v>
      </c>
    </row>
    <row r="70" spans="1:2" ht="17" x14ac:dyDescent="0.2">
      <c r="B70" s="31" t="s">
        <v>441</v>
      </c>
    </row>
    <row r="71" spans="1:2" ht="17" x14ac:dyDescent="0.2">
      <c r="B71" s="31" t="s">
        <v>442</v>
      </c>
    </row>
    <row r="72" spans="1:2" ht="17" x14ac:dyDescent="0.2">
      <c r="B72" s="31" t="s">
        <v>443</v>
      </c>
    </row>
    <row r="73" spans="1:2" ht="17" x14ac:dyDescent="0.2">
      <c r="B73" s="31" t="s">
        <v>444</v>
      </c>
    </row>
    <row r="74" spans="1:2" ht="17" x14ac:dyDescent="0.2">
      <c r="B74" s="31" t="s">
        <v>445</v>
      </c>
    </row>
    <row r="75" spans="1:2" ht="17" x14ac:dyDescent="0.2">
      <c r="A75" t="s">
        <v>649</v>
      </c>
      <c r="B75" s="31" t="str">
        <f>SUBSTITUTE("set profiles spyware Alert-Only-AS botnet-domains sinkhole ipv4-address {0}", "{0}", '0-Config Values'!B$32)</f>
        <v>set profiles spyware Alert-Only-AS botnet-domains sinkhole ipv4-address 75.5.65.111</v>
      </c>
    </row>
    <row r="76" spans="1:2" ht="17" x14ac:dyDescent="0.2">
      <c r="A76" t="s">
        <v>649</v>
      </c>
      <c r="B76" s="31" t="str">
        <f>SUBSTITUTE("set profiles spyware Alert-Only-AS botnet-domains sinkhole ipv6-address {0}", "{0}", '0-Config Values'!B$33)</f>
        <v>set profiles spyware Alert-Only-AS botnet-domains sinkhole ipv6-address 2600:5200::1</v>
      </c>
    </row>
    <row r="77" spans="1:2" ht="17" x14ac:dyDescent="0.2">
      <c r="B77" s="31" t="s">
        <v>446</v>
      </c>
    </row>
    <row r="78" spans="1:2" ht="17" x14ac:dyDescent="0.2">
      <c r="B78" s="31" t="s">
        <v>445</v>
      </c>
    </row>
    <row r="79" spans="1:2" ht="17" x14ac:dyDescent="0.2">
      <c r="B79" s="31" t="s">
        <v>447</v>
      </c>
    </row>
    <row r="80" spans="1:2" ht="17" x14ac:dyDescent="0.2">
      <c r="B80" s="31" t="s">
        <v>448</v>
      </c>
    </row>
    <row r="81" spans="1:2" ht="17" x14ac:dyDescent="0.2">
      <c r="B81" s="31" t="s">
        <v>449</v>
      </c>
    </row>
    <row r="82" spans="1:2" ht="17" x14ac:dyDescent="0.2">
      <c r="B82" s="31" t="s">
        <v>450</v>
      </c>
    </row>
    <row r="83" spans="1:2" ht="17" x14ac:dyDescent="0.2">
      <c r="B83" s="31" t="s">
        <v>451</v>
      </c>
    </row>
    <row r="84" spans="1:2" ht="17" x14ac:dyDescent="0.2">
      <c r="A84" t="s">
        <v>649</v>
      </c>
      <c r="B84" s="31" t="str">
        <f>SUBSTITUTE("set profiles spyware Exception-AS botnet-domains sinkhole ipv4-address {0}", "{0}", '0-Config Values'!B$32)</f>
        <v>set profiles spyware Exception-AS botnet-domains sinkhole ipv4-address 75.5.65.111</v>
      </c>
    </row>
    <row r="85" spans="1:2" ht="17" x14ac:dyDescent="0.2">
      <c r="A85" t="s">
        <v>649</v>
      </c>
      <c r="B85" s="31" t="str">
        <f>SUBSTITUTE("set profiles spyware Exception-AS botnet-domains sinkhole ipv6-address {0}", "{0}", '0-Config Values'!B$33)</f>
        <v>set profiles spyware Exception-AS botnet-domains sinkhole ipv6-address 2600:5200::1</v>
      </c>
    </row>
    <row r="86" spans="1:2" ht="17" x14ac:dyDescent="0.2">
      <c r="B86" s="31" t="s">
        <v>453</v>
      </c>
    </row>
    <row r="87" spans="1:2" ht="17" x14ac:dyDescent="0.2">
      <c r="B87" s="31" t="s">
        <v>452</v>
      </c>
    </row>
    <row r="89" spans="1:2" ht="17" x14ac:dyDescent="0.2">
      <c r="B89" s="40" t="s">
        <v>655</v>
      </c>
    </row>
    <row r="90" spans="1:2" ht="17" x14ac:dyDescent="0.2">
      <c r="B90" s="31" t="s">
        <v>379</v>
      </c>
    </row>
    <row r="91" spans="1:2" ht="17" x14ac:dyDescent="0.2">
      <c r="B91" s="31" t="s">
        <v>380</v>
      </c>
    </row>
    <row r="92" spans="1:2" ht="17" x14ac:dyDescent="0.2">
      <c r="B92" s="31" t="s">
        <v>381</v>
      </c>
    </row>
    <row r="93" spans="1:2" ht="17" x14ac:dyDescent="0.2">
      <c r="B93" s="31" t="s">
        <v>454</v>
      </c>
    </row>
    <row r="94" spans="1:2" ht="17" x14ac:dyDescent="0.2">
      <c r="B94" s="31" t="s">
        <v>455</v>
      </c>
    </row>
    <row r="95" spans="1:2" ht="170" x14ac:dyDescent="0.2">
      <c r="B95" s="31" t="s">
        <v>456</v>
      </c>
    </row>
    <row r="96" spans="1:2" ht="17" x14ac:dyDescent="0.2">
      <c r="B96" s="31" t="s">
        <v>457</v>
      </c>
    </row>
    <row r="97" spans="2:2" ht="17" x14ac:dyDescent="0.2">
      <c r="B97" s="31" t="s">
        <v>458</v>
      </c>
    </row>
    <row r="98" spans="2:2" ht="17" x14ac:dyDescent="0.2">
      <c r="B98" s="31" t="s">
        <v>459</v>
      </c>
    </row>
    <row r="99" spans="2:2" ht="17" x14ac:dyDescent="0.2">
      <c r="B99" s="31" t="s">
        <v>460</v>
      </c>
    </row>
    <row r="100" spans="2:2" ht="153" x14ac:dyDescent="0.2">
      <c r="B100" s="31" t="s">
        <v>461</v>
      </c>
    </row>
    <row r="101" spans="2:2" ht="17" x14ac:dyDescent="0.2">
      <c r="B101" s="31" t="s">
        <v>462</v>
      </c>
    </row>
    <row r="102" spans="2:2" ht="17" x14ac:dyDescent="0.2">
      <c r="B102" s="31" t="s">
        <v>463</v>
      </c>
    </row>
    <row r="103" spans="2:2" ht="17" x14ac:dyDescent="0.2">
      <c r="B103" s="31" t="s">
        <v>464</v>
      </c>
    </row>
    <row r="104" spans="2:2" ht="170" x14ac:dyDescent="0.2">
      <c r="B104" s="31" t="s">
        <v>465</v>
      </c>
    </row>
    <row r="105" spans="2:2" ht="17" x14ac:dyDescent="0.2">
      <c r="B105" s="31" t="s">
        <v>466</v>
      </c>
    </row>
    <row r="106" spans="2:2" ht="153" x14ac:dyDescent="0.2">
      <c r="B106" s="31" t="s">
        <v>467</v>
      </c>
    </row>
    <row r="107" spans="2:2" ht="17" x14ac:dyDescent="0.2">
      <c r="B107" s="31" t="s">
        <v>468</v>
      </c>
    </row>
    <row r="108" spans="2:2" ht="17" x14ac:dyDescent="0.2">
      <c r="B108" s="31" t="s">
        <v>469</v>
      </c>
    </row>
    <row r="109" spans="2:2" ht="170" x14ac:dyDescent="0.2">
      <c r="B109" s="31" t="s">
        <v>470</v>
      </c>
    </row>
    <row r="110" spans="2:2" ht="17" x14ac:dyDescent="0.2">
      <c r="B110" s="31" t="s">
        <v>471</v>
      </c>
    </row>
    <row r="111" spans="2:2" ht="17" x14ac:dyDescent="0.2">
      <c r="B111" s="31" t="s">
        <v>472</v>
      </c>
    </row>
    <row r="112" spans="2:2" ht="17" x14ac:dyDescent="0.2">
      <c r="B112" s="31" t="s">
        <v>473</v>
      </c>
    </row>
    <row r="113" spans="2:2" ht="17" x14ac:dyDescent="0.2">
      <c r="B113" s="31" t="s">
        <v>474</v>
      </c>
    </row>
    <row r="114" spans="2:2" ht="153" x14ac:dyDescent="0.2">
      <c r="B114" s="31" t="s">
        <v>475</v>
      </c>
    </row>
    <row r="115" spans="2:2" ht="17" x14ac:dyDescent="0.2">
      <c r="B115" s="31" t="s">
        <v>476</v>
      </c>
    </row>
    <row r="117" spans="2:2" ht="17" x14ac:dyDescent="0.2">
      <c r="B117" s="43" t="s">
        <v>656</v>
      </c>
    </row>
    <row r="118" spans="2:2" ht="17" x14ac:dyDescent="0.2">
      <c r="B118" s="31" t="s">
        <v>477</v>
      </c>
    </row>
    <row r="119" spans="2:2" ht="17" x14ac:dyDescent="0.2">
      <c r="B119" s="31" t="s">
        <v>478</v>
      </c>
    </row>
    <row r="120" spans="2:2" ht="17" x14ac:dyDescent="0.2">
      <c r="B120" s="31" t="s">
        <v>479</v>
      </c>
    </row>
    <row r="121" spans="2:2" ht="17" x14ac:dyDescent="0.2">
      <c r="B121" s="31" t="s">
        <v>480</v>
      </c>
    </row>
    <row r="122" spans="2:2" ht="17" x14ac:dyDescent="0.2">
      <c r="B122" s="31" t="s">
        <v>679</v>
      </c>
    </row>
    <row r="123" spans="2:2" ht="17" x14ac:dyDescent="0.2">
      <c r="B123" s="31" t="s">
        <v>680</v>
      </c>
    </row>
    <row r="124" spans="2:2" ht="17" x14ac:dyDescent="0.2">
      <c r="B124" s="31" t="s">
        <v>681</v>
      </c>
    </row>
    <row r="125" spans="2:2" ht="17" x14ac:dyDescent="0.2">
      <c r="B125" s="31" t="s">
        <v>682</v>
      </c>
    </row>
    <row r="126" spans="2:2" ht="17" x14ac:dyDescent="0.2">
      <c r="B126" s="31" t="s">
        <v>481</v>
      </c>
    </row>
    <row r="127" spans="2:2" ht="17" x14ac:dyDescent="0.2">
      <c r="B127" s="31" t="s">
        <v>482</v>
      </c>
    </row>
    <row r="128" spans="2:2" ht="17" x14ac:dyDescent="0.2">
      <c r="B128" s="31" t="s">
        <v>683</v>
      </c>
    </row>
    <row r="129" spans="2:2" ht="17" x14ac:dyDescent="0.2">
      <c r="B129" s="31" t="s">
        <v>684</v>
      </c>
    </row>
    <row r="130" spans="2:2" ht="17" x14ac:dyDescent="0.2">
      <c r="B130" s="31" t="s">
        <v>685</v>
      </c>
    </row>
    <row r="131" spans="2:2" ht="17" x14ac:dyDescent="0.2">
      <c r="B131" s="31" t="s">
        <v>483</v>
      </c>
    </row>
    <row r="132" spans="2:2" ht="17" x14ac:dyDescent="0.2">
      <c r="B132" s="31" t="s">
        <v>686</v>
      </c>
    </row>
    <row r="133" spans="2:2" ht="17" x14ac:dyDescent="0.2">
      <c r="B133" s="31" t="s">
        <v>484</v>
      </c>
    </row>
    <row r="134" spans="2:2" ht="17" x14ac:dyDescent="0.2">
      <c r="B134" s="31" t="s">
        <v>485</v>
      </c>
    </row>
    <row r="135" spans="2:2" ht="17" x14ac:dyDescent="0.2">
      <c r="B135" s="31" t="s">
        <v>486</v>
      </c>
    </row>
    <row r="136" spans="2:2" ht="17" x14ac:dyDescent="0.2">
      <c r="B136" s="31" t="s">
        <v>487</v>
      </c>
    </row>
    <row r="137" spans="2:2" ht="17" x14ac:dyDescent="0.2">
      <c r="B137" s="31" t="s">
        <v>488</v>
      </c>
    </row>
    <row r="138" spans="2:2" ht="17" x14ac:dyDescent="0.2">
      <c r="B138" s="31" t="s">
        <v>687</v>
      </c>
    </row>
    <row r="139" spans="2:2" ht="17" x14ac:dyDescent="0.2">
      <c r="B139" s="31" t="s">
        <v>489</v>
      </c>
    </row>
    <row r="140" spans="2:2" ht="17" x14ac:dyDescent="0.2">
      <c r="B140" s="31" t="s">
        <v>490</v>
      </c>
    </row>
    <row r="141" spans="2:2" ht="17" x14ac:dyDescent="0.2">
      <c r="B141" s="31" t="s">
        <v>491</v>
      </c>
    </row>
    <row r="142" spans="2:2" ht="17" x14ac:dyDescent="0.2">
      <c r="B142" s="31" t="s">
        <v>688</v>
      </c>
    </row>
    <row r="143" spans="2:2" ht="17" x14ac:dyDescent="0.2">
      <c r="B143" s="31" t="s">
        <v>492</v>
      </c>
    </row>
    <row r="144" spans="2:2" ht="17" x14ac:dyDescent="0.2">
      <c r="B144" s="31" t="s">
        <v>689</v>
      </c>
    </row>
    <row r="145" spans="2:2" ht="17" x14ac:dyDescent="0.2">
      <c r="B145" s="31" t="s">
        <v>493</v>
      </c>
    </row>
    <row r="146" spans="2:2" ht="17" x14ac:dyDescent="0.2">
      <c r="B146" s="31" t="s">
        <v>494</v>
      </c>
    </row>
    <row r="147" spans="2:2" ht="17" x14ac:dyDescent="0.2">
      <c r="B147" s="31" t="s">
        <v>495</v>
      </c>
    </row>
    <row r="148" spans="2:2" ht="17" x14ac:dyDescent="0.2">
      <c r="B148" s="31" t="s">
        <v>496</v>
      </c>
    </row>
    <row r="149" spans="2:2" ht="17" x14ac:dyDescent="0.2">
      <c r="B149" s="31" t="s">
        <v>497</v>
      </c>
    </row>
    <row r="150" spans="2:2" ht="17" x14ac:dyDescent="0.2">
      <c r="B150" s="31" t="s">
        <v>690</v>
      </c>
    </row>
    <row r="151" spans="2:2" ht="17" x14ac:dyDescent="0.2">
      <c r="B151" s="31" t="s">
        <v>498</v>
      </c>
    </row>
    <row r="152" spans="2:2" ht="17" x14ac:dyDescent="0.2">
      <c r="B152" s="31" t="s">
        <v>499</v>
      </c>
    </row>
    <row r="153" spans="2:2" ht="17" x14ac:dyDescent="0.2">
      <c r="B153" s="31" t="s">
        <v>500</v>
      </c>
    </row>
    <row r="154" spans="2:2" ht="17" x14ac:dyDescent="0.2">
      <c r="B154" s="31" t="s">
        <v>691</v>
      </c>
    </row>
    <row r="155" spans="2:2" ht="17" x14ac:dyDescent="0.2">
      <c r="B155" s="31" t="s">
        <v>501</v>
      </c>
    </row>
    <row r="156" spans="2:2" ht="17" x14ac:dyDescent="0.2">
      <c r="B156" s="31" t="s">
        <v>692</v>
      </c>
    </row>
    <row r="157" spans="2:2" ht="17" x14ac:dyDescent="0.2">
      <c r="B157" s="31" t="s">
        <v>502</v>
      </c>
    </row>
    <row r="158" spans="2:2" ht="17" x14ac:dyDescent="0.2">
      <c r="B158" s="31" t="s">
        <v>503</v>
      </c>
    </row>
    <row r="159" spans="2:2" ht="17" x14ac:dyDescent="0.2">
      <c r="B159" s="31" t="s">
        <v>504</v>
      </c>
    </row>
    <row r="160" spans="2:2" ht="17" x14ac:dyDescent="0.2">
      <c r="B160" s="31" t="s">
        <v>505</v>
      </c>
    </row>
    <row r="161" spans="2:2" ht="17" x14ac:dyDescent="0.2">
      <c r="B161" s="31" t="s">
        <v>506</v>
      </c>
    </row>
    <row r="162" spans="2:2" ht="17" x14ac:dyDescent="0.2">
      <c r="B162" s="31" t="s">
        <v>693</v>
      </c>
    </row>
    <row r="163" spans="2:2" ht="17" x14ac:dyDescent="0.2">
      <c r="B163" s="31" t="s">
        <v>507</v>
      </c>
    </row>
    <row r="164" spans="2:2" ht="17" x14ac:dyDescent="0.2">
      <c r="B164" s="31" t="s">
        <v>508</v>
      </c>
    </row>
    <row r="165" spans="2:2" ht="17" x14ac:dyDescent="0.2">
      <c r="B165" s="31" t="s">
        <v>509</v>
      </c>
    </row>
    <row r="166" spans="2:2" ht="17" x14ac:dyDescent="0.2">
      <c r="B166" s="31" t="s">
        <v>694</v>
      </c>
    </row>
    <row r="167" spans="2:2" ht="17" x14ac:dyDescent="0.2">
      <c r="B167" s="31" t="s">
        <v>695</v>
      </c>
    </row>
    <row r="168" spans="2:2" ht="17" x14ac:dyDescent="0.2">
      <c r="B168" s="31" t="s">
        <v>696</v>
      </c>
    </row>
    <row r="169" spans="2:2" ht="17" x14ac:dyDescent="0.2">
      <c r="B169" s="31" t="s">
        <v>697</v>
      </c>
    </row>
    <row r="170" spans="2:2" ht="17" x14ac:dyDescent="0.2">
      <c r="B170" s="31" t="s">
        <v>510</v>
      </c>
    </row>
    <row r="171" spans="2:2" ht="17" x14ac:dyDescent="0.2">
      <c r="B171" s="31" t="s">
        <v>511</v>
      </c>
    </row>
    <row r="172" spans="2:2" ht="17" x14ac:dyDescent="0.2">
      <c r="B172" s="31" t="s">
        <v>512</v>
      </c>
    </row>
    <row r="173" spans="2:2" ht="17" x14ac:dyDescent="0.2">
      <c r="B173" s="31" t="s">
        <v>513</v>
      </c>
    </row>
    <row r="174" spans="2:2" ht="17" x14ac:dyDescent="0.2">
      <c r="B174" s="31" t="s">
        <v>698</v>
      </c>
    </row>
    <row r="175" spans="2:2" ht="17" x14ac:dyDescent="0.2">
      <c r="B175" s="31" t="s">
        <v>699</v>
      </c>
    </row>
    <row r="176" spans="2:2" ht="17" x14ac:dyDescent="0.2">
      <c r="B176" s="31" t="s">
        <v>514</v>
      </c>
    </row>
    <row r="177" spans="2:2" ht="17" x14ac:dyDescent="0.2">
      <c r="B177" s="31" t="s">
        <v>515</v>
      </c>
    </row>
    <row r="178" spans="2:2" ht="17" x14ac:dyDescent="0.2">
      <c r="B178" s="31" t="s">
        <v>516</v>
      </c>
    </row>
    <row r="180" spans="2:2" ht="17" x14ac:dyDescent="0.2">
      <c r="B180" s="43" t="s">
        <v>657</v>
      </c>
    </row>
    <row r="181" spans="2:2" ht="17" x14ac:dyDescent="0.2">
      <c r="B181" s="31" t="s">
        <v>517</v>
      </c>
    </row>
    <row r="182" spans="2:2" ht="17" x14ac:dyDescent="0.2">
      <c r="B182" s="31" t="s">
        <v>518</v>
      </c>
    </row>
    <row r="183" spans="2:2" ht="17" x14ac:dyDescent="0.2">
      <c r="B183" s="31" t="s">
        <v>519</v>
      </c>
    </row>
    <row r="184" spans="2:2" ht="17" x14ac:dyDescent="0.2">
      <c r="B184" s="31" t="s">
        <v>520</v>
      </c>
    </row>
    <row r="185" spans="2:2" ht="17" x14ac:dyDescent="0.2">
      <c r="B185" s="31" t="s">
        <v>521</v>
      </c>
    </row>
    <row r="186" spans="2:2" ht="17" x14ac:dyDescent="0.2">
      <c r="B186" s="31" t="s">
        <v>522</v>
      </c>
    </row>
    <row r="187" spans="2:2" ht="17" x14ac:dyDescent="0.2">
      <c r="B187" s="31" t="s">
        <v>523</v>
      </c>
    </row>
    <row r="188" spans="2:2" ht="17" x14ac:dyDescent="0.2">
      <c r="B188" s="31" t="s">
        <v>524</v>
      </c>
    </row>
    <row r="189" spans="2:2" ht="17" x14ac:dyDescent="0.2">
      <c r="B189" s="31" t="s">
        <v>525</v>
      </c>
    </row>
    <row r="190" spans="2:2" ht="17" x14ac:dyDescent="0.2">
      <c r="B190" s="31" t="s">
        <v>526</v>
      </c>
    </row>
    <row r="191" spans="2:2" ht="17" x14ac:dyDescent="0.2">
      <c r="B191" s="31" t="s">
        <v>527</v>
      </c>
    </row>
    <row r="192" spans="2:2" ht="17" x14ac:dyDescent="0.2">
      <c r="B192" s="31" t="s">
        <v>528</v>
      </c>
    </row>
    <row r="193" spans="2:2" ht="17" x14ac:dyDescent="0.2">
      <c r="B193" s="31" t="s">
        <v>529</v>
      </c>
    </row>
    <row r="194" spans="2:2" ht="17" x14ac:dyDescent="0.2">
      <c r="B194" s="31" t="s">
        <v>530</v>
      </c>
    </row>
    <row r="195" spans="2:2" ht="17" x14ac:dyDescent="0.2">
      <c r="B195" s="31" t="s">
        <v>531</v>
      </c>
    </row>
    <row r="196" spans="2:2" ht="17" x14ac:dyDescent="0.2">
      <c r="B196" s="31" t="s">
        <v>532</v>
      </c>
    </row>
    <row r="197" spans="2:2" ht="17" x14ac:dyDescent="0.2">
      <c r="B197" s="31" t="s">
        <v>533</v>
      </c>
    </row>
    <row r="198" spans="2:2" ht="17" x14ac:dyDescent="0.2">
      <c r="B198" s="31" t="s">
        <v>534</v>
      </c>
    </row>
    <row r="199" spans="2:2" ht="17" x14ac:dyDescent="0.2">
      <c r="B199" s="31" t="s">
        <v>535</v>
      </c>
    </row>
    <row r="200" spans="2:2" ht="17" x14ac:dyDescent="0.2">
      <c r="B200" s="31" t="s">
        <v>536</v>
      </c>
    </row>
    <row r="201" spans="2:2" ht="17" x14ac:dyDescent="0.2">
      <c r="B201" s="31" t="s">
        <v>537</v>
      </c>
    </row>
    <row r="202" spans="2:2" ht="17" x14ac:dyDescent="0.2">
      <c r="B202" s="31" t="s">
        <v>538</v>
      </c>
    </row>
    <row r="203" spans="2:2" ht="17" x14ac:dyDescent="0.2">
      <c r="B203" s="31" t="s">
        <v>539</v>
      </c>
    </row>
    <row r="204" spans="2:2" ht="17" x14ac:dyDescent="0.2">
      <c r="B204" s="31" t="s">
        <v>540</v>
      </c>
    </row>
    <row r="205" spans="2:2" ht="17" x14ac:dyDescent="0.2">
      <c r="B205" s="31" t="s">
        <v>541</v>
      </c>
    </row>
    <row r="206" spans="2:2" ht="17" x14ac:dyDescent="0.2">
      <c r="B206" s="31" t="s">
        <v>542</v>
      </c>
    </row>
    <row r="207" spans="2:2" ht="17" x14ac:dyDescent="0.2">
      <c r="B207" s="31" t="s">
        <v>543</v>
      </c>
    </row>
    <row r="208" spans="2:2" ht="17" x14ac:dyDescent="0.2">
      <c r="B208" s="31" t="s">
        <v>544</v>
      </c>
    </row>
    <row r="209" spans="2:2" ht="17" x14ac:dyDescent="0.2">
      <c r="B209" s="31" t="s">
        <v>545</v>
      </c>
    </row>
    <row r="210" spans="2:2" ht="17" x14ac:dyDescent="0.2">
      <c r="B210" s="31" t="s">
        <v>546</v>
      </c>
    </row>
    <row r="211" spans="2:2" ht="17" x14ac:dyDescent="0.2">
      <c r="B211" s="31" t="s">
        <v>547</v>
      </c>
    </row>
    <row r="212" spans="2:2" ht="17" x14ac:dyDescent="0.2">
      <c r="B212" s="31" t="s">
        <v>548</v>
      </c>
    </row>
    <row r="213" spans="2:2" ht="17" x14ac:dyDescent="0.2">
      <c r="B213" s="31" t="s">
        <v>549</v>
      </c>
    </row>
    <row r="214" spans="2:2" ht="17" x14ac:dyDescent="0.2">
      <c r="B214" s="31" t="s">
        <v>550</v>
      </c>
    </row>
    <row r="215" spans="2:2" ht="17" x14ac:dyDescent="0.2">
      <c r="B215" s="31" t="s">
        <v>551</v>
      </c>
    </row>
    <row r="216" spans="2:2" ht="17" x14ac:dyDescent="0.2">
      <c r="B216" s="31" t="s">
        <v>552</v>
      </c>
    </row>
    <row r="217" spans="2:2" ht="17" x14ac:dyDescent="0.2">
      <c r="B217" s="31" t="s">
        <v>553</v>
      </c>
    </row>
    <row r="218" spans="2:2" ht="17" x14ac:dyDescent="0.2">
      <c r="B218" s="31" t="s">
        <v>554</v>
      </c>
    </row>
    <row r="219" spans="2:2" ht="17" x14ac:dyDescent="0.2">
      <c r="B219" s="31" t="s">
        <v>555</v>
      </c>
    </row>
    <row r="220" spans="2:2" ht="17" x14ac:dyDescent="0.2">
      <c r="B220" s="31" t="s">
        <v>556</v>
      </c>
    </row>
    <row r="221" spans="2:2" ht="17" x14ac:dyDescent="0.2">
      <c r="B221" s="31" t="s">
        <v>557</v>
      </c>
    </row>
    <row r="222" spans="2:2" ht="17" x14ac:dyDescent="0.2">
      <c r="B222" s="31" t="s">
        <v>558</v>
      </c>
    </row>
    <row r="223" spans="2:2" ht="17" x14ac:dyDescent="0.2">
      <c r="B223" s="31" t="s">
        <v>559</v>
      </c>
    </row>
    <row r="224" spans="2:2" ht="17" x14ac:dyDescent="0.2">
      <c r="B224" s="31" t="s">
        <v>560</v>
      </c>
    </row>
    <row r="225" spans="2:2" ht="17" x14ac:dyDescent="0.2">
      <c r="B225" s="31" t="s">
        <v>561</v>
      </c>
    </row>
    <row r="226" spans="2:2" ht="17" x14ac:dyDescent="0.2">
      <c r="B226" s="31" t="s">
        <v>562</v>
      </c>
    </row>
    <row r="227" spans="2:2" ht="17" x14ac:dyDescent="0.2">
      <c r="B227" s="31" t="s">
        <v>563</v>
      </c>
    </row>
    <row r="228" spans="2:2" ht="17" x14ac:dyDescent="0.2">
      <c r="B228" s="31" t="s">
        <v>564</v>
      </c>
    </row>
    <row r="229" spans="2:2" ht="17" x14ac:dyDescent="0.2">
      <c r="B229" s="31" t="s">
        <v>565</v>
      </c>
    </row>
    <row r="230" spans="2:2" ht="17" x14ac:dyDescent="0.2">
      <c r="B230" s="31" t="s">
        <v>566</v>
      </c>
    </row>
    <row r="231" spans="2:2" ht="17" x14ac:dyDescent="0.2">
      <c r="B231" s="31" t="s">
        <v>567</v>
      </c>
    </row>
    <row r="232" spans="2:2" ht="17" x14ac:dyDescent="0.2">
      <c r="B232" s="31" t="s">
        <v>568</v>
      </c>
    </row>
    <row r="233" spans="2:2" ht="17" x14ac:dyDescent="0.2">
      <c r="B233" s="31" t="s">
        <v>569</v>
      </c>
    </row>
    <row r="234" spans="2:2" ht="17" x14ac:dyDescent="0.2">
      <c r="B234" s="31" t="s">
        <v>570</v>
      </c>
    </row>
    <row r="235" spans="2:2" ht="17" x14ac:dyDescent="0.2">
      <c r="B235" s="31" t="s">
        <v>571</v>
      </c>
    </row>
    <row r="236" spans="2:2" ht="17" x14ac:dyDescent="0.2">
      <c r="B236" s="31" t="s">
        <v>572</v>
      </c>
    </row>
    <row r="237" spans="2:2" ht="17" x14ac:dyDescent="0.2">
      <c r="B237" s="31" t="s">
        <v>573</v>
      </c>
    </row>
    <row r="239" spans="2:2" ht="17" x14ac:dyDescent="0.2">
      <c r="B239" s="43" t="s">
        <v>658</v>
      </c>
    </row>
    <row r="240" spans="2:2" ht="17" x14ac:dyDescent="0.2">
      <c r="B240" s="31" t="s">
        <v>574</v>
      </c>
    </row>
    <row r="241" spans="2:2" ht="17" x14ac:dyDescent="0.2">
      <c r="B241" s="31" t="s">
        <v>575</v>
      </c>
    </row>
    <row r="242" spans="2:2" ht="17" x14ac:dyDescent="0.2">
      <c r="B242" s="31" t="s">
        <v>576</v>
      </c>
    </row>
    <row r="243" spans="2:2" ht="17" x14ac:dyDescent="0.2">
      <c r="B243" s="31" t="s">
        <v>577</v>
      </c>
    </row>
    <row r="244" spans="2:2" ht="17" x14ac:dyDescent="0.2">
      <c r="B244" s="31" t="s">
        <v>578</v>
      </c>
    </row>
    <row r="245" spans="2:2" ht="17" x14ac:dyDescent="0.2">
      <c r="B245" s="31" t="s">
        <v>579</v>
      </c>
    </row>
    <row r="246" spans="2:2" ht="17" x14ac:dyDescent="0.2">
      <c r="B246" s="31" t="s">
        <v>580</v>
      </c>
    </row>
    <row r="247" spans="2:2" ht="17" x14ac:dyDescent="0.2">
      <c r="B247" s="31" t="s">
        <v>581</v>
      </c>
    </row>
    <row r="248" spans="2:2" ht="17" x14ac:dyDescent="0.2">
      <c r="B248" s="31" t="s">
        <v>582</v>
      </c>
    </row>
    <row r="249" spans="2:2" ht="17" x14ac:dyDescent="0.2">
      <c r="B249" s="31" t="s">
        <v>583</v>
      </c>
    </row>
    <row r="250" spans="2:2" ht="17" x14ac:dyDescent="0.2">
      <c r="B250" s="31" t="s">
        <v>584</v>
      </c>
    </row>
    <row r="251" spans="2:2" ht="17" x14ac:dyDescent="0.2">
      <c r="B251" s="31" t="s">
        <v>585</v>
      </c>
    </row>
    <row r="252" spans="2:2" ht="17" x14ac:dyDescent="0.2">
      <c r="B252" s="31" t="s">
        <v>586</v>
      </c>
    </row>
    <row r="253" spans="2:2" ht="17" x14ac:dyDescent="0.2">
      <c r="B253" s="31" t="s">
        <v>587</v>
      </c>
    </row>
    <row r="254" spans="2:2" ht="17" x14ac:dyDescent="0.2">
      <c r="B254" s="31" t="s">
        <v>588</v>
      </c>
    </row>
    <row r="255" spans="2:2" ht="17" x14ac:dyDescent="0.2">
      <c r="B255" s="31" t="s">
        <v>589</v>
      </c>
    </row>
    <row r="257" spans="2:2" ht="17" x14ac:dyDescent="0.2">
      <c r="B257" s="43" t="s">
        <v>659</v>
      </c>
    </row>
    <row r="258" spans="2:2" ht="17" x14ac:dyDescent="0.2">
      <c r="B258" s="31" t="s">
        <v>590</v>
      </c>
    </row>
    <row r="259" spans="2:2" ht="17" x14ac:dyDescent="0.2">
      <c r="B259" s="31" t="s">
        <v>591</v>
      </c>
    </row>
    <row r="260" spans="2:2" ht="17" x14ac:dyDescent="0.2">
      <c r="B260" s="31" t="s">
        <v>592</v>
      </c>
    </row>
    <row r="261" spans="2:2" ht="17" x14ac:dyDescent="0.2">
      <c r="B261" s="31" t="s">
        <v>593</v>
      </c>
    </row>
    <row r="262" spans="2:2" ht="17" x14ac:dyDescent="0.2">
      <c r="B262" s="31" t="s">
        <v>594</v>
      </c>
    </row>
    <row r="263" spans="2:2" ht="17" x14ac:dyDescent="0.2">
      <c r="B263" s="31" t="s">
        <v>595</v>
      </c>
    </row>
    <row r="264" spans="2:2" ht="17" x14ac:dyDescent="0.2">
      <c r="B264" s="31" t="s">
        <v>596</v>
      </c>
    </row>
    <row r="265" spans="2:2" ht="17" x14ac:dyDescent="0.2">
      <c r="B265" s="31" t="s">
        <v>597</v>
      </c>
    </row>
    <row r="266" spans="2:2" ht="17" x14ac:dyDescent="0.2">
      <c r="B266" s="31" t="s">
        <v>598</v>
      </c>
    </row>
    <row r="267" spans="2:2" ht="17" x14ac:dyDescent="0.2">
      <c r="B267" s="31" t="s">
        <v>599</v>
      </c>
    </row>
    <row r="268" spans="2:2" ht="17" x14ac:dyDescent="0.2">
      <c r="B268" s="31" t="s">
        <v>600</v>
      </c>
    </row>
    <row r="269" spans="2:2" ht="17" x14ac:dyDescent="0.2">
      <c r="B269" s="31" t="s">
        <v>601</v>
      </c>
    </row>
    <row r="270" spans="2:2" ht="17" x14ac:dyDescent="0.2">
      <c r="B270" s="31" t="s">
        <v>602</v>
      </c>
    </row>
    <row r="271" spans="2:2" ht="17" x14ac:dyDescent="0.2">
      <c r="B271" s="31" t="s">
        <v>603</v>
      </c>
    </row>
    <row r="272" spans="2:2" ht="17" x14ac:dyDescent="0.2">
      <c r="B272" s="31" t="s">
        <v>604</v>
      </c>
    </row>
    <row r="273" spans="2:2" ht="17" x14ac:dyDescent="0.2">
      <c r="B273" s="31" t="s">
        <v>605</v>
      </c>
    </row>
    <row r="274" spans="2:2" ht="17" x14ac:dyDescent="0.2">
      <c r="B274" s="31" t="s">
        <v>606</v>
      </c>
    </row>
    <row r="275" spans="2:2" ht="17" x14ac:dyDescent="0.2">
      <c r="B275" s="31" t="s">
        <v>607</v>
      </c>
    </row>
    <row r="276" spans="2:2" ht="17" x14ac:dyDescent="0.2">
      <c r="B276" s="31" t="s">
        <v>608</v>
      </c>
    </row>
    <row r="277" spans="2:2" ht="17" x14ac:dyDescent="0.2">
      <c r="B277" s="31" t="s">
        <v>609</v>
      </c>
    </row>
    <row r="278" spans="2:2" ht="17" x14ac:dyDescent="0.2">
      <c r="B278" s="31" t="s">
        <v>610</v>
      </c>
    </row>
    <row r="279" spans="2:2" ht="17" x14ac:dyDescent="0.2">
      <c r="B279" s="31" t="s">
        <v>611</v>
      </c>
    </row>
    <row r="280" spans="2:2" ht="17" x14ac:dyDescent="0.2">
      <c r="B280" s="31" t="s">
        <v>612</v>
      </c>
    </row>
    <row r="281" spans="2:2" ht="17" x14ac:dyDescent="0.2">
      <c r="B281" s="31" t="s">
        <v>613</v>
      </c>
    </row>
    <row r="282" spans="2:2" ht="17" x14ac:dyDescent="0.2">
      <c r="B282" s="31" t="s">
        <v>614</v>
      </c>
    </row>
    <row r="283" spans="2:2" ht="17" x14ac:dyDescent="0.2">
      <c r="B283" s="31" t="s">
        <v>615</v>
      </c>
    </row>
    <row r="284" spans="2:2" ht="17" x14ac:dyDescent="0.2">
      <c r="B284" s="31" t="s">
        <v>616</v>
      </c>
    </row>
    <row r="285" spans="2:2" ht="17" x14ac:dyDescent="0.2">
      <c r="B285" s="31" t="s">
        <v>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0522-CDC1-754B-815D-FD2231C435F4}">
  <dimension ref="A1:B77"/>
  <sheetViews>
    <sheetView topLeftCell="A42" workbookViewId="0">
      <selection activeCell="E69" sqref="E69"/>
    </sheetView>
  </sheetViews>
  <sheetFormatPr baseColWidth="10" defaultRowHeight="16" x14ac:dyDescent="0.2"/>
  <cols>
    <col min="2" max="2" width="118.83203125" customWidth="1"/>
  </cols>
  <sheetData>
    <row r="1" spans="1:2" ht="17" x14ac:dyDescent="0.2">
      <c r="A1" t="s">
        <v>648</v>
      </c>
      <c r="B1" s="40" t="s">
        <v>662</v>
      </c>
    </row>
    <row r="2" spans="1:2" ht="17" x14ac:dyDescent="0.2">
      <c r="B2" s="31" t="s">
        <v>265</v>
      </c>
    </row>
    <row r="3" spans="1:2" ht="17" x14ac:dyDescent="0.2">
      <c r="B3" s="31" t="s">
        <v>266</v>
      </c>
    </row>
    <row r="4" spans="1:2" ht="17" x14ac:dyDescent="0.2">
      <c r="B4" s="31" t="s">
        <v>69</v>
      </c>
    </row>
    <row r="5" spans="1:2" ht="17" x14ac:dyDescent="0.2">
      <c r="B5" s="31" t="s">
        <v>267</v>
      </c>
    </row>
    <row r="6" spans="1:2" ht="17" x14ac:dyDescent="0.2">
      <c r="B6" s="31" t="s">
        <v>268</v>
      </c>
    </row>
    <row r="7" spans="1:2" ht="17" x14ac:dyDescent="0.2">
      <c r="B7" s="31" t="s">
        <v>269</v>
      </c>
    </row>
    <row r="8" spans="1:2" ht="17" x14ac:dyDescent="0.2">
      <c r="B8" s="31" t="s">
        <v>270</v>
      </c>
    </row>
    <row r="9" spans="1:2" ht="17" x14ac:dyDescent="0.2">
      <c r="B9" s="31" t="s">
        <v>67</v>
      </c>
    </row>
    <row r="10" spans="1:2" ht="17" x14ac:dyDescent="0.2">
      <c r="B10" s="31" t="s">
        <v>271</v>
      </c>
    </row>
    <row r="11" spans="1:2" ht="34" x14ac:dyDescent="0.2">
      <c r="B11" s="31" t="s">
        <v>272</v>
      </c>
    </row>
    <row r="12" spans="1:2" ht="17" x14ac:dyDescent="0.2">
      <c r="B12" s="31" t="s">
        <v>273</v>
      </c>
    </row>
    <row r="13" spans="1:2" ht="17" x14ac:dyDescent="0.2">
      <c r="B13" s="31" t="s">
        <v>274</v>
      </c>
    </row>
    <row r="14" spans="1:2" ht="17" x14ac:dyDescent="0.2">
      <c r="B14" s="31" t="s">
        <v>275</v>
      </c>
    </row>
    <row r="15" spans="1:2" ht="17" x14ac:dyDescent="0.2">
      <c r="B15" s="31" t="s">
        <v>276</v>
      </c>
    </row>
    <row r="16" spans="1:2" ht="17" x14ac:dyDescent="0.2">
      <c r="B16" s="31" t="s">
        <v>277</v>
      </c>
    </row>
    <row r="17" spans="2:2" ht="17" x14ac:dyDescent="0.2">
      <c r="B17" s="31" t="s">
        <v>278</v>
      </c>
    </row>
    <row r="18" spans="2:2" ht="17" x14ac:dyDescent="0.2">
      <c r="B18" s="31" t="s">
        <v>279</v>
      </c>
    </row>
    <row r="19" spans="2:2" ht="17" x14ac:dyDescent="0.2">
      <c r="B19" s="31" t="s">
        <v>280</v>
      </c>
    </row>
    <row r="20" spans="2:2" ht="17" x14ac:dyDescent="0.2">
      <c r="B20" s="31" t="s">
        <v>281</v>
      </c>
    </row>
    <row r="21" spans="2:2" ht="17" x14ac:dyDescent="0.2">
      <c r="B21" s="31" t="s">
        <v>282</v>
      </c>
    </row>
    <row r="22" spans="2:2" ht="17" x14ac:dyDescent="0.2">
      <c r="B22" s="31" t="s">
        <v>283</v>
      </c>
    </row>
    <row r="23" spans="2:2" ht="17" x14ac:dyDescent="0.2">
      <c r="B23" s="31" t="s">
        <v>284</v>
      </c>
    </row>
    <row r="24" spans="2:2" ht="34" x14ac:dyDescent="0.2">
      <c r="B24" s="31" t="s">
        <v>285</v>
      </c>
    </row>
    <row r="25" spans="2:2" ht="17" x14ac:dyDescent="0.2">
      <c r="B25" s="31" t="s">
        <v>286</v>
      </c>
    </row>
    <row r="26" spans="2:2" ht="17" x14ac:dyDescent="0.2">
      <c r="B26" s="31" t="s">
        <v>287</v>
      </c>
    </row>
    <row r="27" spans="2:2" ht="17" x14ac:dyDescent="0.2">
      <c r="B27" s="31" t="s">
        <v>288</v>
      </c>
    </row>
    <row r="28" spans="2:2" ht="17" x14ac:dyDescent="0.2">
      <c r="B28" s="31" t="s">
        <v>289</v>
      </c>
    </row>
    <row r="29" spans="2:2" ht="17" x14ac:dyDescent="0.2">
      <c r="B29" s="31" t="s">
        <v>290</v>
      </c>
    </row>
    <row r="30" spans="2:2" ht="17" x14ac:dyDescent="0.2">
      <c r="B30" s="31" t="s">
        <v>291</v>
      </c>
    </row>
    <row r="31" spans="2:2" ht="17" x14ac:dyDescent="0.2">
      <c r="B31" s="31" t="s">
        <v>292</v>
      </c>
    </row>
    <row r="32" spans="2:2" ht="17" x14ac:dyDescent="0.2">
      <c r="B32" s="31" t="s">
        <v>293</v>
      </c>
    </row>
    <row r="33" spans="2:2" ht="17" x14ac:dyDescent="0.2">
      <c r="B33" s="31" t="s">
        <v>294</v>
      </c>
    </row>
    <row r="34" spans="2:2" ht="17" x14ac:dyDescent="0.2">
      <c r="B34" s="31" t="s">
        <v>295</v>
      </c>
    </row>
    <row r="35" spans="2:2" ht="17" x14ac:dyDescent="0.2">
      <c r="B35" s="31" t="s">
        <v>296</v>
      </c>
    </row>
    <row r="36" spans="2:2" ht="17" x14ac:dyDescent="0.2">
      <c r="B36" s="31" t="s">
        <v>297</v>
      </c>
    </row>
    <row r="37" spans="2:2" ht="34" x14ac:dyDescent="0.2">
      <c r="B37" s="31" t="s">
        <v>298</v>
      </c>
    </row>
    <row r="38" spans="2:2" ht="17" x14ac:dyDescent="0.2">
      <c r="B38" s="31" t="s">
        <v>299</v>
      </c>
    </row>
    <row r="39" spans="2:2" ht="17" x14ac:dyDescent="0.2">
      <c r="B39" s="31" t="s">
        <v>300</v>
      </c>
    </row>
    <row r="40" spans="2:2" ht="17" x14ac:dyDescent="0.2">
      <c r="B40" s="31" t="s">
        <v>301</v>
      </c>
    </row>
    <row r="41" spans="2:2" ht="17" x14ac:dyDescent="0.2">
      <c r="B41" s="31" t="s">
        <v>302</v>
      </c>
    </row>
    <row r="42" spans="2:2" ht="17" x14ac:dyDescent="0.2">
      <c r="B42" s="31" t="s">
        <v>303</v>
      </c>
    </row>
    <row r="43" spans="2:2" ht="17" x14ac:dyDescent="0.2">
      <c r="B43" s="31" t="s">
        <v>304</v>
      </c>
    </row>
    <row r="44" spans="2:2" ht="17" x14ac:dyDescent="0.2">
      <c r="B44" s="31" t="s">
        <v>305</v>
      </c>
    </row>
    <row r="45" spans="2:2" ht="17" x14ac:dyDescent="0.2">
      <c r="B45" s="31" t="s">
        <v>306</v>
      </c>
    </row>
    <row r="46" spans="2:2" ht="17" x14ac:dyDescent="0.2">
      <c r="B46" s="31" t="s">
        <v>307</v>
      </c>
    </row>
    <row r="47" spans="2:2" ht="17" x14ac:dyDescent="0.2">
      <c r="B47" s="31" t="s">
        <v>308</v>
      </c>
    </row>
    <row r="48" spans="2:2" ht="17" x14ac:dyDescent="0.2">
      <c r="B48" s="31" t="s">
        <v>309</v>
      </c>
    </row>
    <row r="49" spans="2:2" ht="17" x14ac:dyDescent="0.2">
      <c r="B49" s="31" t="s">
        <v>310</v>
      </c>
    </row>
    <row r="50" spans="2:2" ht="34" x14ac:dyDescent="0.2">
      <c r="B50" s="31" t="s">
        <v>311</v>
      </c>
    </row>
    <row r="51" spans="2:2" ht="17" x14ac:dyDescent="0.2">
      <c r="B51" s="31" t="s">
        <v>312</v>
      </c>
    </row>
    <row r="52" spans="2:2" ht="17" x14ac:dyDescent="0.2">
      <c r="B52" s="31" t="s">
        <v>313</v>
      </c>
    </row>
    <row r="53" spans="2:2" ht="17" x14ac:dyDescent="0.2">
      <c r="B53" s="31" t="s">
        <v>314</v>
      </c>
    </row>
    <row r="54" spans="2:2" ht="17" x14ac:dyDescent="0.2">
      <c r="B54" s="31" t="s">
        <v>315</v>
      </c>
    </row>
    <row r="55" spans="2:2" ht="17" x14ac:dyDescent="0.2">
      <c r="B55" s="31" t="s">
        <v>316</v>
      </c>
    </row>
    <row r="56" spans="2:2" ht="17" x14ac:dyDescent="0.2">
      <c r="B56" s="31" t="s">
        <v>317</v>
      </c>
    </row>
    <row r="57" spans="2:2" ht="17" x14ac:dyDescent="0.2">
      <c r="B57" s="31" t="s">
        <v>318</v>
      </c>
    </row>
    <row r="58" spans="2:2" ht="17" x14ac:dyDescent="0.2">
      <c r="B58" s="31" t="s">
        <v>319</v>
      </c>
    </row>
    <row r="59" spans="2:2" ht="17" x14ac:dyDescent="0.2">
      <c r="B59" s="31" t="s">
        <v>320</v>
      </c>
    </row>
    <row r="60" spans="2:2" ht="17" x14ac:dyDescent="0.2">
      <c r="B60" s="31" t="s">
        <v>321</v>
      </c>
    </row>
    <row r="61" spans="2:2" ht="17" x14ac:dyDescent="0.2">
      <c r="B61" s="31" t="s">
        <v>322</v>
      </c>
    </row>
    <row r="62" spans="2:2" ht="17" x14ac:dyDescent="0.2">
      <c r="B62" s="31" t="s">
        <v>323</v>
      </c>
    </row>
    <row r="63" spans="2:2" ht="17" x14ac:dyDescent="0.2">
      <c r="B63" s="31" t="s">
        <v>324</v>
      </c>
    </row>
    <row r="64" spans="2:2" ht="34" x14ac:dyDescent="0.2">
      <c r="B64" s="31" t="s">
        <v>325</v>
      </c>
    </row>
    <row r="65" spans="2:2" ht="17" x14ac:dyDescent="0.2">
      <c r="B65" s="31" t="s">
        <v>326</v>
      </c>
    </row>
    <row r="66" spans="2:2" ht="17" x14ac:dyDescent="0.2">
      <c r="B66" s="31" t="s">
        <v>327</v>
      </c>
    </row>
    <row r="67" spans="2:2" ht="17" x14ac:dyDescent="0.2">
      <c r="B67" s="31" t="s">
        <v>328</v>
      </c>
    </row>
    <row r="68" spans="2:2" ht="17" x14ac:dyDescent="0.2">
      <c r="B68" s="31" t="s">
        <v>329</v>
      </c>
    </row>
    <row r="69" spans="2:2" ht="17" x14ac:dyDescent="0.2">
      <c r="B69" s="31" t="s">
        <v>330</v>
      </c>
    </row>
    <row r="70" spans="2:2" ht="17" x14ac:dyDescent="0.2">
      <c r="B70" s="31" t="s">
        <v>331</v>
      </c>
    </row>
    <row r="71" spans="2:2" ht="17" x14ac:dyDescent="0.2">
      <c r="B71" s="31" t="s">
        <v>332</v>
      </c>
    </row>
    <row r="72" spans="2:2" ht="17" x14ac:dyDescent="0.2">
      <c r="B72" s="31" t="s">
        <v>333</v>
      </c>
    </row>
    <row r="73" spans="2:2" ht="17" x14ac:dyDescent="0.2">
      <c r="B73" s="31" t="s">
        <v>334</v>
      </c>
    </row>
    <row r="74" spans="2:2" ht="17" x14ac:dyDescent="0.2">
      <c r="B74" s="31" t="s">
        <v>335</v>
      </c>
    </row>
    <row r="75" spans="2:2" ht="17" x14ac:dyDescent="0.2">
      <c r="B75" s="31" t="s">
        <v>336</v>
      </c>
    </row>
    <row r="76" spans="2:2" ht="17" x14ac:dyDescent="0.2">
      <c r="B76" s="31" t="s">
        <v>337</v>
      </c>
    </row>
    <row r="77" spans="2:2" ht="17" x14ac:dyDescent="0.2">
      <c r="B77" s="31" t="s">
        <v>338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DBD2-56A0-5548-A3FC-E5619C34EAAF}">
  <dimension ref="A1:E43"/>
  <sheetViews>
    <sheetView workbookViewId="0">
      <selection activeCell="B1" sqref="B1"/>
    </sheetView>
  </sheetViews>
  <sheetFormatPr baseColWidth="10" defaultRowHeight="16" x14ac:dyDescent="0.2"/>
  <cols>
    <col min="2" max="2" width="119" style="31" customWidth="1"/>
  </cols>
  <sheetData>
    <row r="1" spans="1:2" ht="17" x14ac:dyDescent="0.2">
      <c r="A1" t="s">
        <v>648</v>
      </c>
      <c r="B1" s="40" t="s">
        <v>663</v>
      </c>
    </row>
    <row r="2" spans="1:2" ht="17" x14ac:dyDescent="0.2">
      <c r="B2" s="31" t="s">
        <v>362</v>
      </c>
    </row>
    <row r="3" spans="1:2" ht="17" x14ac:dyDescent="0.2">
      <c r="B3" s="31" t="s">
        <v>363</v>
      </c>
    </row>
    <row r="4" spans="1:2" ht="17" x14ac:dyDescent="0.2">
      <c r="B4" s="31" t="s">
        <v>364</v>
      </c>
    </row>
    <row r="5" spans="1:2" ht="17" x14ac:dyDescent="0.2">
      <c r="B5" s="31" t="s">
        <v>365</v>
      </c>
    </row>
    <row r="6" spans="1:2" ht="17" x14ac:dyDescent="0.2">
      <c r="B6" s="31" t="s">
        <v>366</v>
      </c>
    </row>
    <row r="7" spans="1:2" ht="17" x14ac:dyDescent="0.2">
      <c r="B7" s="31" t="s">
        <v>367</v>
      </c>
    </row>
    <row r="8" spans="1:2" ht="17" x14ac:dyDescent="0.2">
      <c r="B8" s="31" t="s">
        <v>368</v>
      </c>
    </row>
    <row r="9" spans="1:2" ht="17" x14ac:dyDescent="0.2">
      <c r="B9" s="31" t="s">
        <v>369</v>
      </c>
    </row>
    <row r="10" spans="1:2" ht="17" x14ac:dyDescent="0.2">
      <c r="B10" s="31" t="s">
        <v>370</v>
      </c>
    </row>
    <row r="11" spans="1:2" ht="17" x14ac:dyDescent="0.2">
      <c r="B11" s="31" t="s">
        <v>371</v>
      </c>
    </row>
    <row r="12" spans="1:2" ht="17" x14ac:dyDescent="0.2">
      <c r="B12" s="31" t="s">
        <v>372</v>
      </c>
    </row>
    <row r="13" spans="1:2" ht="17" x14ac:dyDescent="0.2">
      <c r="B13" s="31" t="s">
        <v>373</v>
      </c>
    </row>
    <row r="14" spans="1:2" ht="17" x14ac:dyDescent="0.2">
      <c r="B14" s="31" t="s">
        <v>374</v>
      </c>
    </row>
    <row r="15" spans="1:2" ht="17" x14ac:dyDescent="0.2">
      <c r="B15" s="31" t="s">
        <v>375</v>
      </c>
    </row>
    <row r="16" spans="1:2" ht="17" x14ac:dyDescent="0.2">
      <c r="B16" s="31" t="s">
        <v>376</v>
      </c>
    </row>
    <row r="17" spans="2:5" ht="17" x14ac:dyDescent="0.2">
      <c r="B17" s="31" t="s">
        <v>377</v>
      </c>
    </row>
    <row r="18" spans="2:5" ht="17" x14ac:dyDescent="0.2">
      <c r="B18" s="31" t="s">
        <v>378</v>
      </c>
    </row>
    <row r="20" spans="2:5" ht="17" x14ac:dyDescent="0.2">
      <c r="B20" s="40" t="s">
        <v>664</v>
      </c>
    </row>
    <row r="21" spans="2:5" ht="34" x14ac:dyDescent="0.2">
      <c r="B21" s="31" t="s">
        <v>339</v>
      </c>
      <c r="E21" s="31"/>
    </row>
    <row r="22" spans="2:5" ht="17" x14ac:dyDescent="0.2">
      <c r="B22" s="31" t="s">
        <v>340</v>
      </c>
    </row>
    <row r="23" spans="2:5" ht="17" x14ac:dyDescent="0.2">
      <c r="B23" s="31" t="s">
        <v>341</v>
      </c>
    </row>
    <row r="24" spans="2:5" ht="17" x14ac:dyDescent="0.2">
      <c r="B24" s="31" t="s">
        <v>342</v>
      </c>
    </row>
    <row r="25" spans="2:5" ht="17" x14ac:dyDescent="0.2">
      <c r="B25" s="31" t="s">
        <v>343</v>
      </c>
    </row>
    <row r="26" spans="2:5" ht="17" x14ac:dyDescent="0.2">
      <c r="B26" s="31" t="s">
        <v>344</v>
      </c>
    </row>
    <row r="27" spans="2:5" ht="17" x14ac:dyDescent="0.2">
      <c r="B27" s="31" t="s">
        <v>345</v>
      </c>
    </row>
    <row r="28" spans="2:5" ht="17" x14ac:dyDescent="0.2">
      <c r="B28" s="31" t="s">
        <v>346</v>
      </c>
    </row>
    <row r="29" spans="2:5" ht="17" x14ac:dyDescent="0.2">
      <c r="B29" s="31" t="s">
        <v>347</v>
      </c>
    </row>
    <row r="30" spans="2:5" ht="17" x14ac:dyDescent="0.2">
      <c r="B30" s="31" t="s">
        <v>348</v>
      </c>
    </row>
    <row r="31" spans="2:5" ht="17" x14ac:dyDescent="0.2">
      <c r="B31" s="31" t="s">
        <v>349</v>
      </c>
    </row>
    <row r="32" spans="2:5" ht="34" x14ac:dyDescent="0.2">
      <c r="B32" s="31" t="s">
        <v>350</v>
      </c>
    </row>
    <row r="33" spans="2:2" ht="17" x14ac:dyDescent="0.2">
      <c r="B33" s="31" t="s">
        <v>351</v>
      </c>
    </row>
    <row r="34" spans="2:2" ht="17" x14ac:dyDescent="0.2">
      <c r="B34" s="31" t="s">
        <v>352</v>
      </c>
    </row>
    <row r="35" spans="2:2" ht="17" x14ac:dyDescent="0.2">
      <c r="B35" s="31" t="s">
        <v>353</v>
      </c>
    </row>
    <row r="36" spans="2:2" ht="17" x14ac:dyDescent="0.2">
      <c r="B36" s="31" t="s">
        <v>354</v>
      </c>
    </row>
    <row r="37" spans="2:2" ht="17" x14ac:dyDescent="0.2">
      <c r="B37" s="31" t="s">
        <v>355</v>
      </c>
    </row>
    <row r="38" spans="2:2" ht="17" x14ac:dyDescent="0.2">
      <c r="B38" s="31" t="s">
        <v>356</v>
      </c>
    </row>
    <row r="39" spans="2:2" ht="17" x14ac:dyDescent="0.2">
      <c r="B39" s="31" t="s">
        <v>357</v>
      </c>
    </row>
    <row r="40" spans="2:2" ht="17" x14ac:dyDescent="0.2">
      <c r="B40" s="31" t="s">
        <v>358</v>
      </c>
    </row>
    <row r="41" spans="2:2" ht="17" x14ac:dyDescent="0.2">
      <c r="B41" s="31" t="s">
        <v>359</v>
      </c>
    </row>
    <row r="42" spans="2:2" ht="17" x14ac:dyDescent="0.2">
      <c r="B42" s="31" t="s">
        <v>360</v>
      </c>
    </row>
    <row r="43" spans="2:2" ht="34" x14ac:dyDescent="0.2">
      <c r="B43" s="31" t="s">
        <v>361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EAA71-D5DF-AF47-BDEB-6E3267411435}">
  <dimension ref="A1:B15"/>
  <sheetViews>
    <sheetView workbookViewId="0">
      <selection activeCell="B1" sqref="B1"/>
    </sheetView>
  </sheetViews>
  <sheetFormatPr baseColWidth="10" defaultRowHeight="16" x14ac:dyDescent="0.2"/>
  <cols>
    <col min="2" max="2" width="122.83203125" style="31" customWidth="1"/>
  </cols>
  <sheetData>
    <row r="1" spans="1:2" ht="17" x14ac:dyDescent="0.2">
      <c r="A1" t="s">
        <v>648</v>
      </c>
      <c r="B1" s="40" t="s">
        <v>665</v>
      </c>
    </row>
    <row r="2" spans="1:2" ht="17" x14ac:dyDescent="0.2">
      <c r="B2" s="31" t="s">
        <v>108</v>
      </c>
    </row>
    <row r="3" spans="1:2" ht="17" x14ac:dyDescent="0.2">
      <c r="B3" s="31" t="s">
        <v>109</v>
      </c>
    </row>
    <row r="4" spans="1:2" ht="17" x14ac:dyDescent="0.2">
      <c r="B4" s="31" t="s">
        <v>110</v>
      </c>
    </row>
    <row r="5" spans="1:2" ht="17" x14ac:dyDescent="0.2">
      <c r="B5" s="31" t="s">
        <v>111</v>
      </c>
    </row>
    <row r="6" spans="1:2" ht="17" x14ac:dyDescent="0.2">
      <c r="B6" s="31" t="s">
        <v>112</v>
      </c>
    </row>
    <row r="7" spans="1:2" ht="17" x14ac:dyDescent="0.2">
      <c r="B7" s="31" t="s">
        <v>113</v>
      </c>
    </row>
    <row r="8" spans="1:2" ht="17" x14ac:dyDescent="0.2">
      <c r="B8" s="31" t="s">
        <v>114</v>
      </c>
    </row>
    <row r="9" spans="1:2" ht="17" x14ac:dyDescent="0.2">
      <c r="B9" s="31" t="s">
        <v>115</v>
      </c>
    </row>
    <row r="10" spans="1:2" ht="17" x14ac:dyDescent="0.2">
      <c r="B10" s="31" t="s">
        <v>116</v>
      </c>
    </row>
    <row r="11" spans="1:2" ht="17" x14ac:dyDescent="0.2">
      <c r="B11" s="31" t="s">
        <v>117</v>
      </c>
    </row>
    <row r="12" spans="1:2" ht="17" x14ac:dyDescent="0.2">
      <c r="B12" s="31" t="s">
        <v>118</v>
      </c>
    </row>
    <row r="13" spans="1:2" ht="17" x14ac:dyDescent="0.2">
      <c r="B13" s="31" t="s">
        <v>119</v>
      </c>
    </row>
    <row r="14" spans="1:2" ht="17" x14ac:dyDescent="0.2">
      <c r="B14" s="31" t="s">
        <v>120</v>
      </c>
    </row>
    <row r="15" spans="1:2" ht="17" x14ac:dyDescent="0.2">
      <c r="B15" s="3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How to Use</vt:lpstr>
      <vt:lpstr>0-Config Values</vt:lpstr>
      <vt:lpstr>1-General Device</vt:lpstr>
      <vt:lpstr>2-Logging</vt:lpstr>
      <vt:lpstr>3-Referenced Objects</vt:lpstr>
      <vt:lpstr>4-Security Profiles+Groups</vt:lpstr>
      <vt:lpstr>5-Security Rules</vt:lpstr>
      <vt:lpstr>6-Decryption</vt:lpstr>
      <vt:lpstr>7-Zone Protection</vt:lpstr>
      <vt:lpstr>8-Reports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 Shoaf</cp:lastModifiedBy>
  <dcterms:created xsi:type="dcterms:W3CDTF">2016-10-10T13:11:36Z</dcterms:created>
  <dcterms:modified xsi:type="dcterms:W3CDTF">2018-12-17T16:16:44Z</dcterms:modified>
</cp:coreProperties>
</file>