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<sst xmlns="http://schemas.openxmlformats.org/spreadsheetml/2006/main" count="724" uniqueCount="704">
  <si>
    <t>Variable Name</t>
  </si>
  <si>
    <t>Variable Value</t>
  </si>
  <si>
    <t>Description</t>
  </si>
  <si>
    <t>PANORAMA_NAME</t>
  </si>
  <si>
    <t>panorama01</t>
  </si>
  <si>
    <t>Panorama hostname</t>
  </si>
  <si>
    <t>PANORAMA_TYPE</t>
  </si>
  <si>
    <t>static</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</si>
  <si>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</si>
  <si>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</si>
  <si>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</si>
  <si>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</si>
  <si>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</si>
  <si>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</si>
  <si>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</si>
  <si>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</si>
  <si>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</si>
  <si>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</si>
  <si>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</si>
  <si>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</si>
  <si>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</si>
  <si>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</si>
  <si>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</si>
  <si>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</si>
  <si>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</si>
  <si>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</si>
  <si>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</si>
  <si>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</si>
  <si>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</si>
  <si>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</si>
  <si>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</si>
  <si>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</si>
  <si>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</si>
  <si>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</si>
  <si>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</si>
  <si>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</si>
  <si>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</si>
  <si>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</si>
  <si>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</si>
  <si>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</si>
  <si>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</si>
  <si>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</si>
  <si>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</si>
  <si>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</si>
  <si>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</si>
  <si>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</si>
  <si>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</si>
  <si>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</si>
  <si>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</si>
  <si>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</si>
  <si>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</si>
  <si>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</si>
  <si>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</si>
  <si>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</si>
  <si>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</si>
  <si>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</si>
  <si>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</si>
  <si>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</si>
  <si>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</si>
  <si>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</si>
  <si>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</si>
  <si>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</si>
  <si>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</si>
  <si>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</si>
  <si>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</si>
  <si>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</si>
  <si>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</si>
  <si>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</si>
  <si>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</si>
  <si>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</si>
  <si>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</si>
  <si>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</si>
  <si>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</si>
  <si>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</si>
  <si>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</si>
  <si>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</si>
  <si>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</si>
  <si>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</si>
  <si>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</si>
  <si>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</si>
  <si>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</si>
  <si>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</si>
  <si>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</si>
  <si>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</si>
  <si>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xml:space="preserve"># set command configuration for Panorama version 8.0
</t>
  </si>
  <si>
    <t xml:space="preserve"># commands are expected to be load in order
</t>
  </si>
  <si>
    <t xml:space="preserve"># this template uses jinja format
</t>
  </si>
  <si>
    <t xml:space="preserve"># either 'search and replace' or the scripts in the tools dir can be used to create a loadable configuration
</t>
  </si>
  <si>
    <t xml:space="preserve">
</t>
  </si>
  <si>
    <t xml:space="preserve"># management interface configuration - may be skipped if already online
</t>
  </si>
  <si>
    <t xml:space="preserve"># remove admin/admin default and add user defined super user
</t>
  </si>
  <si>
    <t xml:space="preserve">delete mgt-config users admin
</t>
  </si>
  <si>
    <t xml:space="preserve"># additional base Panorama system configuration
</t>
  </si>
  <si>
    <t xml:space="preserve">set deviceconfig system update-server updates.paloaltonetworks.com
</t>
  </si>
  <si>
    <t xml:space="preserve">set deviceconfig system update-schedule threats recurring every-30-mins at 2
</t>
  </si>
  <si>
    <t xml:space="preserve">set deviceconfig system update-schedule threats recurring every-30-mins action download-and-install
</t>
  </si>
  <si>
    <t xml:space="preserve">set deviceconfig system update-schedule threats recurring threshold 48
</t>
  </si>
  <si>
    <t xml:space="preserve">set deviceconfig system update-schedule anti-virus recurring hourly at 4
</t>
  </si>
  <si>
    <t xml:space="preserve">set deviceconfig system update-schedule anti-virus recurring hourly action download-and-install
</t>
  </si>
  <si>
    <t xml:space="preserve">set deviceconfig system update-schedule wildfire recurring every-min action download-and-install
</t>
  </si>
  <si>
    <t xml:space="preserve">set deviceconfig system timezone UTC
</t>
  </si>
  <si>
    <t xml:space="preserve">set deviceconfig system service disable-telnet yes
</t>
  </si>
  <si>
    <t xml:space="preserve">set deviceconfig system service disable-http yes
</t>
  </si>
  <si>
    <t xml:space="preserve">set deviceconfig system server-verification yes
</t>
  </si>
  <si>
    <t xml:space="preserve">set deviceconfig system login-banner "You have accessed a protected system.Log off immediately if you are not an authorized user."
</t>
  </si>
  <si>
    <t xml:space="preserve">set deviceconfig system snmp-setting access-setting version v3
</t>
  </si>
  <si>
    <t xml:space="preserve">set deviceconfig system config-bundle-export-schedule Recommended_Config_Export protocol scp username testuser
</t>
  </si>
  <si>
    <t xml:space="preserve">set deviceconfig system config-bundle-export-schedule Recommended_Config_Export protocol scp password
</t>
  </si>
  <si>
    <t xml:space="preserve">set deviceconfig system config-bundle-export-schedule Recommended_Config_Export start-time 02:00
</t>
  </si>
  <si>
    <t xml:space="preserve">set deviceconfig system config-bundle-export-schedule Recommended_Config_Export enable yes
</t>
  </si>
  <si>
    <t xml:space="preserve">set deviceconfig setting management storage-partition internal
</t>
  </si>
  <si>
    <t xml:space="preserve">set deviceconfig setting management hostname-type-in-syslog FQDN
</t>
  </si>
  <si>
    <t xml:space="preserve">set deviceconfig setting management enable-reporting-on-groups yes
</t>
  </si>
  <si>
    <t xml:space="preserve">set deviceconfig setting management share-unused-objects-with-devices no
</t>
  </si>
  <si>
    <t xml:space="preserve"># Panorama log settings
</t>
  </si>
  <si>
    <t xml:space="preserve">set panorama log-settings email Sample_Email_Profile server Sample_Email_Profile display-name Panorama
</t>
  </si>
  <si>
    <t xml:space="preserve">set panorama log-settings system match-list Critical_System_Log_Email send-email Sample_Email_Profile
</t>
  </si>
  <si>
    <t xml:space="preserve">set panorama log-settings system match-list Critical_System_Log_Email filter "(severity eq critical)"
</t>
  </si>
  <si>
    <t xml:space="preserve">set panorama log-settings syslog Sample_Syslog_Profile server Sample_Syslog transport UDP
</t>
  </si>
  <si>
    <t xml:space="preserve">set panorama log-settings syslog Sample_Syslog_Profile server Sample_Syslog port 514
</t>
  </si>
  <si>
    <t xml:space="preserve">set panorama log-settings syslog Sample_Syslog_Profile server Sample_Syslog format BSD
</t>
  </si>
  <si>
    <t xml:space="preserve">set panorama log-settings syslog Sample_Syslog_Profile server Sample_Syslog facility LOG_USER
</t>
  </si>
  <si>
    <t xml:space="preserve">set panorama log-settings system match-list System_Log_Forwarding send-syslog Sample_Syslog_Profile
</t>
  </si>
  <si>
    <t xml:space="preserve">set panorama log-settings system match-list System_Log_Forwarding filter "All Logs"
</t>
  </si>
  <si>
    <t xml:space="preserve">set panorama log-settings config match-list Configuration_Log_Forwarding send-syslog Sample_Syslog_Profile
</t>
  </si>
  <si>
    <t xml:space="preserve">set panorama log-settings config match-list Configuration_Log_Forwarding filter "All Logs"
</t>
  </si>
  <si>
    <t xml:space="preserve">set panorama log-settings userid match-list User-ID_Log_Forwarding send-syslog Sample_Syslog_Profile
</t>
  </si>
  <si>
    <t xml:space="preserve">set panorama log-settings userid match-list User-ID_Log_Forwarding filter "All Logs"
</t>
  </si>
  <si>
    <t xml:space="preserve">set panorama log-settings threat match-list Threat_Log_Forwarding send-syslog Sample_Syslog_Profile
</t>
  </si>
  <si>
    <t xml:space="preserve">set panorama log-settings threat match-list Threat_Log_Forwarding filter "All Logs"
</t>
  </si>
  <si>
    <t xml:space="preserve">set panorama log-settings data match-list Data_Log_Forwarding send-syslog Sample_Syslog_Profile
</t>
  </si>
  <si>
    <t xml:space="preserve">set panorama log-settings data match-list Data_Log_Forwarding filter "All Logs"
</t>
  </si>
  <si>
    <t xml:space="preserve">set panorama log-settings wildfire match-list WildFire_Malicious send-email Sample_Email_Profile
</t>
  </si>
  <si>
    <t xml:space="preserve">set panorama log-settings wildfire match-list WildFire_Malicious filter "(verdict eq malicious) or (verdict eq phishing)"
</t>
  </si>
  <si>
    <t xml:space="preserve">set panorama log-settings wildfire match-list WildFire_Log_Forwarding send-syslog Sample_Syslog_Profile
</t>
  </si>
  <si>
    <t xml:space="preserve">set panorama log-settings wildfire match-list WildFire_Log_Forwarding filter "All Logs"
</t>
  </si>
  <si>
    <t xml:space="preserve">set panorama log-settings tunnel match-list Tunnel_Log_Forwarding send-syslog Sample_Syslog_Profile
</t>
  </si>
  <si>
    <t xml:space="preserve">set panorama log-settings tunnel match-list Tunnel_Log_Forwarding filter "All Logs"
</t>
  </si>
  <si>
    <t xml:space="preserve">set panorama log-settings auth match-list Auth_Log_Forwarding send-syslog Sample_Syslog_Profile
</t>
  </si>
  <si>
    <t xml:space="preserve">set panorama log-settings auth match-list Auth_Log_Forwarding filter "All Logs"
</t>
  </si>
  <si>
    <t xml:space="preserve">set panorama log-settings correlation match-list Correlation_Critical_Email send-email Sample_Email_Profile
</t>
  </si>
  <si>
    <t xml:space="preserve">set panorama log-settings correlation match-list Correlation_Critical_Email filter "(severity geq medium)"
</t>
  </si>
  <si>
    <t xml:space="preserve">set panorama log-settings correlation match-list Correlation_Log_Forwarding send-syslog Sample_Syslog_Profile
</t>
  </si>
  <si>
    <t xml:space="preserve">set panorama log-settings correlation match-list Correlation_Log_Forwarding filter "All Logs"
</t>
  </si>
  <si>
    <t xml:space="preserve">set panorama log-settings traffic match-list Traffic_Log_Forwarding send-syslog Sample_Syslog_Profile
</t>
  </si>
  <si>
    <t xml:space="preserve">set panorama log-settings traffic match-list Traffic_Log_Forwarding filter "All Logs"
</t>
  </si>
  <si>
    <t xml:space="preserve">set panorama log-settings hipmatch match-list HIP_Log_Forwarding send-syslog Sample_Syslog_Profile
</t>
  </si>
  <si>
    <t xml:space="preserve">set panorama log-settings hipmatch match-list HIP_Log_Forwarding filter "All Logs"
</t>
  </si>
  <si>
    <t xml:space="preserve">set panorama log-settings url match-list URL_Log_Forwarding send-syslog Sample_Syslog_Profile
</t>
  </si>
  <si>
    <t xml:space="preserve">set panorama log-settings url match-list URL_Log_Forwarding filter "All Logs"
</t>
  </si>
  <si>
    <t xml:space="preserve"># shared values used by device-groups and template-stacks
</t>
  </si>
  <si>
    <t xml:space="preserve"># referenced objects
</t>
  </si>
  <si>
    <t xml:space="preserve">set shared tag Outbound comments "Outbound to the Internet"
</t>
  </si>
  <si>
    <t xml:space="preserve">set shared tag Inbound comments "Inbound from the Internet"
</t>
  </si>
  <si>
    <t xml:space="preserve">set shared tag Internal comments "Internal to Internal"
</t>
  </si>
  <si>
    <t xml:space="preserve">set shared tag iron-skillet-version comments "version 1.0.4: version of this iron-skillet template file"
</t>
  </si>
  <si>
    <t xml:space="preserve">set shared external-list "Team Cymru Bogons IPv4" type ip recurring hourly
</t>
  </si>
  <si>
    <t xml:space="preserve">set shared external-list "Team Cymru Bogons IPv4" type ip url http://www.team-cymru.org/Services/Bogons/fullbogons-ipv4.txt
</t>
  </si>
  <si>
    <t xml:space="preserve">set shared external-list "Team Cymru Bogons IPv4" type ip description "IPv4 addresses that should not be routed across the Internet. Either reserved IP address space or unassigned and may be used for malicious purposes. More information: http://www.team-cymru.com/bogon-reference.html"
</t>
  </si>
  <si>
    <t xml:space="preserve">set shared external-list "Team Cymru Bogons IPv6" type ip recurring hourly
</t>
  </si>
  <si>
    <t xml:space="preserve">set shared external-list "Team Cymru Bogons IPv6" type ip url http://www.team-cymru.org/Services/Bogons/fullbogons-ipv6.txt
</t>
  </si>
  <si>
    <t xml:space="preserve">set shared external-list "Team Cymru Bogons IPv6" type ip description "IPv6 addresses that should not be routed across the Internet. Either reserved IP address space or unassigned and may be used for malicious purposes. More information: http://www.team-cymru.com/bogon-reference.html"
</t>
  </si>
  <si>
    <t xml:space="preserve"># shared log settings
</t>
  </si>
  <si>
    <t xml:space="preserve">set shared log-settings profiles default match-list Traffic_Log_Forwarding log-type traffic
</t>
  </si>
  <si>
    <t xml:space="preserve">set shared log-settings profiles default match-list Traffic_Log_Forwarding filter "All Logs"
</t>
  </si>
  <si>
    <t xml:space="preserve">set shared log-settings profiles default match-list Traffic_Log_Forwarding send-to-panorama yes
</t>
  </si>
  <si>
    <t xml:space="preserve">set shared log-settings profiles default match-list Threat_Log_Forwarding log-type threat
</t>
  </si>
  <si>
    <t xml:space="preserve">set shared log-settings profiles default match-list Threat_Log_Forwarding filter "All Logs"
</t>
  </si>
  <si>
    <t xml:space="preserve">set shared log-settings profiles default match-list Threat_Log_Forwarding send-to-panorama yes
</t>
  </si>
  <si>
    <t xml:space="preserve">set shared log-settings profiles default match-list Wildfire_Log_Forwarding log-type wildfire
</t>
  </si>
  <si>
    <t xml:space="preserve">set shared log-settings profiles default match-list Wildfire_Log_Forwarding filter "All Logs"
</t>
  </si>
  <si>
    <t xml:space="preserve">set shared log-settings profiles default match-list Wildfire_Log_Forwarding send-to-panorama yes
</t>
  </si>
  <si>
    <t xml:space="preserve">set shared log-settings profiles default match-list URL_Log_Forwarding log-type url
</t>
  </si>
  <si>
    <t xml:space="preserve">set shared log-settings profiles default match-list URL_Log_Forwarding filter "All Logs"
</t>
  </si>
  <si>
    <t xml:space="preserve">set shared log-settings profiles default match-list URL_Log_Forwarding send-to-panorama yes
</t>
  </si>
  <si>
    <t xml:space="preserve">set shared log-settings profiles default match-list Data_Log_Forwarding log-type data
</t>
  </si>
  <si>
    <t xml:space="preserve">set shared log-settings profiles default match-list Data_Log_Forwarding filter "All Logs"
</t>
  </si>
  <si>
    <t xml:space="preserve">set shared log-settings profiles default match-list Data_Log_Forwarding send-to-panorama yes
</t>
  </si>
  <si>
    <t xml:space="preserve">set shared log-settings profiles default match-list Tunnel_Log_Forwarding log-type tunnel
</t>
  </si>
  <si>
    <t xml:space="preserve">set shared log-settings profiles default match-list Tunnel_Log_Forwarding filter "All Logs"
</t>
  </si>
  <si>
    <t xml:space="preserve">set shared log-settings profiles default match-list Tunnel_Log_Forwarding send-to-panorama yes
</t>
  </si>
  <si>
    <t xml:space="preserve">set shared log-settings profiles default match-list Auth_Log_Forwarding log-type auth
</t>
  </si>
  <si>
    <t xml:space="preserve">set shared log-settings profiles default match-list Auth_Log_Forwarding filter "All Logs"
</t>
  </si>
  <si>
    <t xml:space="preserve">set shared log-settings profiles default match-list Auth_Log_Forwarding send-to-panorama yes
</t>
  </si>
  <si>
    <t xml:space="preserve"># shared decryption profiles
</t>
  </si>
  <si>
    <t xml:space="preserve">set shared profiles decryption Recommended_Decryption_Profile ssl-forward-proxy block-expired-certificate yes
</t>
  </si>
  <si>
    <t xml:space="preserve">set shared profiles decryption Recommended_Decryption_Profile ssl-forward-proxy block-untrusted-issuer yes
</t>
  </si>
  <si>
    <t xml:space="preserve">set shared profiles decryption Recommended_Decryption_Profile ssl-forward-proxy block-unknown-cert yes
</t>
  </si>
  <si>
    <t xml:space="preserve">set shared profiles decryption Recommended_Decryption_Profile ssl-forward-proxy block-timeout-cert yes
</t>
  </si>
  <si>
    <t xml:space="preserve">set shared profiles decryption Recommended_Decryption_Profile ssl-forward-proxy block-unsupported-version yes
</t>
  </si>
  <si>
    <t xml:space="preserve">set shared profiles decryption Recommended_Decryption_Profile ssl-forward-proxy block-unsupported-cipher yes
</t>
  </si>
  <si>
    <t xml:space="preserve">set shared profiles decryption Recommended_Decryption_Profile ssl-no-proxy block-expired-certificate yes
</t>
  </si>
  <si>
    <t xml:space="preserve">set shared profiles decryption Recommended_Decryption_Profile ssl-no-proxy block-untrusted-issuer yes
</t>
  </si>
  <si>
    <t xml:space="preserve">set shared profiles decryption Recommended_Decryption_Profile ssl-inbound-proxy block-unsupported-version no
</t>
  </si>
  <si>
    <t xml:space="preserve">set shared profiles decryption Recommended_Decryption_Profile ssl-inbound-proxy block-unsupported-cipher no
</t>
  </si>
  <si>
    <t xml:space="preserve">set shared profiles decryption Recommended_Decryption_Profile ssh-proxy block-unsupported-version yes
</t>
  </si>
  <si>
    <t xml:space="preserve">set shared profiles decryption Recommended_Decryption_Profile ssh-proxy block-unsupported-alg yes
</t>
  </si>
  <si>
    <t xml:space="preserve">set shared profiles decryption Recommended_Decryption_Profile ssl-protocol-settings min-version tls1-2
</t>
  </si>
  <si>
    <t xml:space="preserve">set shared profiles decryption Recommended_Decryption_Profile ssl-protocol-settings keyxchg-algo-rsa no
</t>
  </si>
  <si>
    <t xml:space="preserve">set shared profiles decryption Recommended_Decryption_Profile ssl-protocol-settings enc-algo-3des no
</t>
  </si>
  <si>
    <t xml:space="preserve">set shared profiles decryption Recommended_Decryption_Profile ssl-protocol-settings enc-algo-rc4 no
</t>
  </si>
  <si>
    <t xml:space="preserve">set shared profiles decryption Recommended_Decryption_Profile ssl-protocol-settings auth-algo-sha1 no
</t>
  </si>
  <si>
    <t xml:space="preserve"># shared security profiles
</t>
  </si>
  <si>
    <t xml:space="preserve">set shared profiles virus Alert-Only-AV decoder ftp action alert
</t>
  </si>
  <si>
    <t xml:space="preserve">set shared profiles virus Alert-Only-AV decoder ftp wildfire-action alert
</t>
  </si>
  <si>
    <t xml:space="preserve">set shared profiles virus Alert-Only-AV decoder http action alert
</t>
  </si>
  <si>
    <t xml:space="preserve">set shared profiles virus Alert-Only-AV decoder http wildfire-action alert
</t>
  </si>
  <si>
    <t xml:space="preserve">set shared profiles virus Alert-Only-AV decoder imap action default
</t>
  </si>
  <si>
    <t xml:space="preserve">set shared profiles virus Alert-Only-AV decoder imap wildfire-action default
</t>
  </si>
  <si>
    <t xml:space="preserve">set shared profiles virus Alert-Only-AV decoder pop3 action alert
</t>
  </si>
  <si>
    <t xml:space="preserve">set shared profiles virus Alert-Only-AV decoder pop3 wildfire-action alert
</t>
  </si>
  <si>
    <t xml:space="preserve">set shared profiles virus Alert-Only-AV decoder smb action alert
</t>
  </si>
  <si>
    <t xml:space="preserve">set shared profiles virus Alert-Only-AV decoder smb wildfire-action alert
</t>
  </si>
  <si>
    <t xml:space="preserve">set shared profiles virus Alert-Only-AV decoder smtp action alert
</t>
  </si>
  <si>
    <t xml:space="preserve">set shared profiles virus Alert-Only-AV decoder smtp wildfire-action alert
</t>
  </si>
  <si>
    <t xml:space="preserve">set shared profiles virus Outbound-AV decoder ftp action reset-both
</t>
  </si>
  <si>
    <t xml:space="preserve">set shared profiles virus Outbound-AV decoder ftp wildfire-action reset-both
</t>
  </si>
  <si>
    <t xml:space="preserve">set shared profiles virus Outbound-AV decoder http action reset-both
</t>
  </si>
  <si>
    <t xml:space="preserve">set shared profiles virus Outbound-AV decoder http wildfire-action reset-both
</t>
  </si>
  <si>
    <t xml:space="preserve">set shared profiles virus Outbound-AV decoder imap action reset-both
</t>
  </si>
  <si>
    <t xml:space="preserve">set shared profiles virus Outbound-AV decoder imap wildfire-action reset-both
</t>
  </si>
  <si>
    <t xml:space="preserve">set shared profiles virus Outbound-AV decoder pop3 action reset-both
</t>
  </si>
  <si>
    <t xml:space="preserve">set shared profiles virus Outbound-AV decoder pop3 wildfire-action reset-both
</t>
  </si>
  <si>
    <t xml:space="preserve">set shared profiles virus Outbound-AV decoder smb action reset-both
</t>
  </si>
  <si>
    <t xml:space="preserve">set shared profiles virus Outbound-AV decoder smb wildfire-action reset-both
</t>
  </si>
  <si>
    <t xml:space="preserve">set shared profiles virus Outbound-AV decoder smtp action reset-both
</t>
  </si>
  <si>
    <t xml:space="preserve">set shared profiles virus Outbound-AV decoder smtp wildfire-action reset-both
</t>
  </si>
  <si>
    <t xml:space="preserve">set shared profiles virus Inbound-AV decoder ftp action reset-both
</t>
  </si>
  <si>
    <t xml:space="preserve">set shared profiles virus Inbound-AV decoder ftp wildfire-action reset-both
</t>
  </si>
  <si>
    <t xml:space="preserve">set shared profiles virus Inbound-AV decoder http action reset-both
</t>
  </si>
  <si>
    <t xml:space="preserve">set shared profiles virus Inbound-AV decoder http wildfire-action reset-both
</t>
  </si>
  <si>
    <t xml:space="preserve">set shared profiles virus Inbound-AV decoder imap action reset-both
</t>
  </si>
  <si>
    <t xml:space="preserve">set shared profiles virus Inbound-AV decoder imap wildfire-action reset-both
</t>
  </si>
  <si>
    <t xml:space="preserve">set shared profiles virus Inbound-AV decoder pop3 action reset-both
</t>
  </si>
  <si>
    <t xml:space="preserve">set shared profiles virus Inbound-AV decoder pop3 wildfire-action reset-both
</t>
  </si>
  <si>
    <t xml:space="preserve">set shared profiles virus Inbound-AV decoder smb action reset-both
</t>
  </si>
  <si>
    <t xml:space="preserve">set shared profiles virus Inbound-AV decoder smb wildfire-action reset-both
</t>
  </si>
  <si>
    <t xml:space="preserve">set shared profiles virus Inbound-AV decoder smtp action reset-both
</t>
  </si>
  <si>
    <t xml:space="preserve">set shared profiles virus Inbound-AV decoder smtp wildfire-action reset-both
</t>
  </si>
  <si>
    <t xml:space="preserve">set shared profiles virus Internal-AV decoder ftp action reset-both
</t>
  </si>
  <si>
    <t xml:space="preserve">set shared profiles virus Internal-AV decoder ftp wildfire-action reset-both
</t>
  </si>
  <si>
    <t xml:space="preserve">set shared profiles virus Internal-AV decoder http action reset-both
</t>
  </si>
  <si>
    <t xml:space="preserve">set shared profiles virus Internal-AV decoder http wildfire-action reset-both
</t>
  </si>
  <si>
    <t xml:space="preserve">set shared profiles virus Internal-AV decoder imap action reset-both
</t>
  </si>
  <si>
    <t xml:space="preserve">set shared profiles virus Internal-AV decoder imap wildfire-action reset-both
</t>
  </si>
  <si>
    <t xml:space="preserve">set shared profiles virus Internal-AV decoder pop3 action reset-both
</t>
  </si>
  <si>
    <t xml:space="preserve">set shared profiles virus Internal-AV decoder pop3 wildfire-action reset-both
</t>
  </si>
  <si>
    <t xml:space="preserve">set shared profiles virus Internal-AV decoder smb action reset-both
</t>
  </si>
  <si>
    <t xml:space="preserve">set shared profiles virus Internal-AV decoder smb wildfire-action reset-both
</t>
  </si>
  <si>
    <t xml:space="preserve">set shared profiles virus Internal-AV decoder smtp action reset-both
</t>
  </si>
  <si>
    <t xml:space="preserve">set shared profiles virus Internal-AV decoder smtp wildfire-action reset-both
</t>
  </si>
  <si>
    <t xml:space="preserve">set shared profiles virus Exception-AV decoder ftp action reset-both
</t>
  </si>
  <si>
    <t xml:space="preserve">set shared profiles virus Exception-AV decoder ftp wildfire-action default
</t>
  </si>
  <si>
    <t xml:space="preserve">set shared profiles virus Exception-AV decoder http action reset-both
</t>
  </si>
  <si>
    <t xml:space="preserve">set shared profiles virus Exception-AV decoder http wildfire-action default
</t>
  </si>
  <si>
    <t xml:space="preserve">set shared profiles virus Exception-AV decoder imap action reset-both
</t>
  </si>
  <si>
    <t xml:space="preserve">set shared profiles virus Exception-AV decoder imap wildfire-action reset-both
</t>
  </si>
  <si>
    <t xml:space="preserve">set shared profiles virus Exception-AV decoder pop3 action reset-both
</t>
  </si>
  <si>
    <t xml:space="preserve">set shared profiles virus Exception-AV decoder pop3 wildfire-action reset-both
</t>
  </si>
  <si>
    <t xml:space="preserve">set shared profiles virus Exception-AV decoder smb action reset-both
</t>
  </si>
  <si>
    <t xml:space="preserve">set shared profiles virus Exception-AV decoder smb wildfire-action default
</t>
  </si>
  <si>
    <t xml:space="preserve">set shared profiles virus Exception-AV decoder smtp action reset-both
</t>
  </si>
  <si>
    <t xml:space="preserve">set shared profiles virus Exception-AV decoder smtp wildfire-action reset-both
</t>
  </si>
  <si>
    <t xml:space="preserve">set shared profiles virus Exception-AV description "Use this profile for rules needing modifications to the standard"
</t>
  </si>
  <si>
    <t xml:space="preserve">set shared profiles spyware Outbound-AS botnet-domains lists default-paloalto-dns action sinkhole
</t>
  </si>
  <si>
    <t xml:space="preserve">set shared profiles spyware Outbound-AS botnet-domains packet-capture single-packet
</t>
  </si>
  <si>
    <t xml:space="preserve">set shared profiles spyware Outbound-AS rules Block-Critical-High-Medium action reset-both
</t>
  </si>
  <si>
    <t xml:space="preserve">set shared profiles spyware Outbound-AS rules Block-Critical-High-Medium severity [ high critical medium ]
</t>
  </si>
  <si>
    <t xml:space="preserve">set shared profiles spyware Outbound-AS rules Block-Critical-High-Medium threat-name any
</t>
  </si>
  <si>
    <t xml:space="preserve">set shared profiles spyware Outbound-AS rules Block-Critical-High-Medium category any
</t>
  </si>
  <si>
    <t xml:space="preserve">set shared profiles spyware Outbound-AS rules Block-Critical-High-Medium packet-capture single-packet
</t>
  </si>
  <si>
    <t xml:space="preserve">set shared profiles spyware Outbound-AS rules Default-Low-Info action default
</t>
  </si>
  <si>
    <t xml:space="preserve">set shared profiles spyware Outbound-AS rules Default-Low-Info severity [ low informational ]
</t>
  </si>
  <si>
    <t xml:space="preserve">set shared profiles spyware Outbound-AS rules Default-Low-Info threat-name any
</t>
  </si>
  <si>
    <t xml:space="preserve">set shared profiles spyware Outbound-AS rules Default-Low-Info category any
</t>
  </si>
  <si>
    <t xml:space="preserve">set shared profiles spyware Outbound-AS rules Default-Low-Info packet-capture disable
</t>
  </si>
  <si>
    <t xml:space="preserve">set shared profiles spyware Inbound-AS botnet-domains lists default-paloalto-dns action sinkhole
</t>
  </si>
  <si>
    <t xml:space="preserve">set shared profiles spyware Inbound-AS botnet-domains packet-capture single-packet
</t>
  </si>
  <si>
    <t xml:space="preserve">set shared profiles spyware Inbound-AS rules Block-Critical-High-Medium action reset-both
</t>
  </si>
  <si>
    <t xml:space="preserve">set shared profiles spyware Inbound-AS rules Block-Critical-High-Medium severity [ high critical medium ]
</t>
  </si>
  <si>
    <t xml:space="preserve">set shared profiles spyware Inbound-AS rules Block-Critical-High-Medium threat-name any
</t>
  </si>
  <si>
    <t xml:space="preserve">set shared profiles spyware Inbound-AS rules Block-Critical-High-Medium category any
</t>
  </si>
  <si>
    <t xml:space="preserve">set shared profiles spyware Inbound-AS rules Block-Critical-High-Medium packet-capture single-packet
</t>
  </si>
  <si>
    <t xml:space="preserve">set shared profiles spyware Inbound-AS rules Default-Low-Info action default
</t>
  </si>
  <si>
    <t xml:space="preserve">set shared profiles spyware Inbound-AS rules Default-Low-Info severity [ low informational ]
</t>
  </si>
  <si>
    <t xml:space="preserve">set shared profiles spyware Inbound-AS rules Default-Low-Info threat-name any
</t>
  </si>
  <si>
    <t xml:space="preserve">set shared profiles spyware Inbound-AS rules Default-Low-Info category any
</t>
  </si>
  <si>
    <t xml:space="preserve">set shared profiles spyware Inbound-AS rules Default-Low-Info packet-capture disable
</t>
  </si>
  <si>
    <t xml:space="preserve">set shared profiles spyware Internal-AS botnet-domains lists default-paloalto-dns action sinkhole
</t>
  </si>
  <si>
    <t xml:space="preserve">set shared profiles spyware Internal-AS botnet-domains packet-capture single-packet
</t>
  </si>
  <si>
    <t xml:space="preserve">set shared profiles spyware Internal-AS rules Block-Critical-High action reset-both
</t>
  </si>
  <si>
    <t xml:space="preserve">set shared profiles spyware Internal-AS rules Block-Critical-High severity [ high critical ]
</t>
  </si>
  <si>
    <t xml:space="preserve">set shared profiles spyware Internal-AS rules Block-Critical-High threat-name any
</t>
  </si>
  <si>
    <t xml:space="preserve">set shared profiles spyware Internal-AS rules Block-Critical-High category any
</t>
  </si>
  <si>
    <t xml:space="preserve">set shared profiles spyware Internal-AS rules Block-Critical-High packet-capture single-packet
</t>
  </si>
  <si>
    <t xml:space="preserve">set shared profiles spyware Internal-AS rules Default-Medium-Low-Info action default
</t>
  </si>
  <si>
    <t xml:space="preserve">set shared profiles spyware Internal-AS rules Default-Medium-Low-Info severity [ low informational medium ]
</t>
  </si>
  <si>
    <t xml:space="preserve">set shared profiles spyware Internal-AS rules Default-Medium-Low-Info threat-name any
</t>
  </si>
  <si>
    <t xml:space="preserve">set shared profiles spyware Internal-AS rules Default-Medium-Low-Info category any
</t>
  </si>
  <si>
    <t xml:space="preserve">set shared profiles spyware Internal-AS rules Default-Medium-Low-Info packet-capture disable
</t>
  </si>
  <si>
    <t xml:space="preserve">set shared profiles spyware Alert-Only-AS botnet-domains lists default-paloalto-dns action alert
</t>
  </si>
  <si>
    <t xml:space="preserve">set shared profiles spyware Alert-Only-AS botnet-domains packet-capture disable
</t>
  </si>
  <si>
    <t xml:space="preserve">set shared profiles spyware Alert-Only-AS rules Alert-All action alert
</t>
  </si>
  <si>
    <t xml:space="preserve">set shared profiles spyware Alert-Only-AS rules Alert-All severity any
</t>
  </si>
  <si>
    <t xml:space="preserve">set shared profiles spyware Alert-Only-AS rules Alert-All threat-name any
</t>
  </si>
  <si>
    <t xml:space="preserve">set shared profiles spyware Alert-Only-AS rules Alert-All category any
</t>
  </si>
  <si>
    <t xml:space="preserve">set shared profiles spyware Alert-Only-AS rules Alert-All packet-capture disable
</t>
  </si>
  <si>
    <t xml:space="preserve">set shared profiles spyware Exception-AS botnet-domains lists default-paloalto-dns action sinkhole
</t>
  </si>
  <si>
    <t xml:space="preserve">set shared profiles spyware Exception-AS botnet-domains packet-capture single-packet
</t>
  </si>
  <si>
    <t xml:space="preserve">set shared profiles vulnerability Outbound-VP rules Block-Critical-High-Medium action reset-both
</t>
  </si>
  <si>
    <t xml:space="preserve">set shared profiles vulnerability Outbound-VP rules Block-Critical-High-Medium vendor-id any
</t>
  </si>
  <si>
    <t xml:space="preserve">set shared profiles vulnerability Outbound-VP rules Block-Critical-High-Medium severity [ critical high medium ]
</t>
  </si>
  <si>
    <t xml:space="preserve">set shared profiles vulnerability Outbound-VP rules Block-Critical-High-Medium cve any
</t>
  </si>
  <si>
    <t xml:space="preserve">set shared profiles vulnerability Outbound-VP rules Block-Critical-High-Medium threat-name any
</t>
  </si>
  <si>
    <t xml:space="preserve">set shared profiles vulnerability Outbound-VP rules Block-Critical-High-Medium host any
</t>
  </si>
  <si>
    <t xml:space="preserve">set shared profiles vulnerability Outbound-VP rules Block-Critical-High-Medium category any
</t>
  </si>
  <si>
    <t xml:space="preserve">set shared profiles vulnerability Outbound-VP rules Block-Critical-High-Medium packet-capture single-packet
</t>
  </si>
  <si>
    <t xml:space="preserve">set shared profiles vulnerability Outbound-VP rules Default-Low-Info action default
</t>
  </si>
  <si>
    <t xml:space="preserve">set shared profiles vulnerability Outbound-VP rules Default-Low-Info vendor-id any
</t>
  </si>
  <si>
    <t xml:space="preserve">set shared profiles vulnerability Outbound-VP rules Default-Low-Info severity [ low informational ]
</t>
  </si>
  <si>
    <t xml:space="preserve">set shared profiles vulnerability Outbound-VP rules Default-Low-Info cve any
</t>
  </si>
  <si>
    <t xml:space="preserve">set shared profiles vulnerability Outbound-VP rules Default-Low-Info threat-name any
</t>
  </si>
  <si>
    <t xml:space="preserve">set shared profiles vulnerability Outbound-VP rules Default-Low-Info host any
</t>
  </si>
  <si>
    <t xml:space="preserve">set shared profiles vulnerability Outbound-VP rules Default-Low-Info category any
</t>
  </si>
  <si>
    <t xml:space="preserve">set shared profiles vulnerability Outbound-VP rules Default-Low-Info packet-capture disable
</t>
  </si>
  <si>
    <t xml:space="preserve">set shared profiles vulnerability Inbound-VP rules Block-Critical-High-Medium action reset-both
</t>
  </si>
  <si>
    <t xml:space="preserve">set shared profiles vulnerability Inbound-VP rules Block-Critical-High-Medium vendor-id any
</t>
  </si>
  <si>
    <t xml:space="preserve">set shared profiles vulnerability Inbound-VP rules Block-Critical-High-Medium severity [ critical high medium ]
</t>
  </si>
  <si>
    <t xml:space="preserve">set shared profiles vulnerability Inbound-VP rules Block-Critical-High-Medium cve any
</t>
  </si>
  <si>
    <t xml:space="preserve">set shared profiles vulnerability Inbound-VP rules Block-Critical-High-Medium threat-name any
</t>
  </si>
  <si>
    <t xml:space="preserve">set shared profiles vulnerability Inbound-VP rules Block-Critical-High-Medium host any
</t>
  </si>
  <si>
    <t xml:space="preserve">set shared profiles vulnerability Inbound-VP rules Block-Critical-High-Medium category any
</t>
  </si>
  <si>
    <t xml:space="preserve">set shared profiles vulnerability Inbound-VP rules Block-Critical-High-Medium packet-capture single-packet
</t>
  </si>
  <si>
    <t xml:space="preserve">set shared profiles vulnerability Inbound-VP rules Default-Low-Info action default
</t>
  </si>
  <si>
    <t xml:space="preserve">set shared profiles vulnerability Inbound-VP rules Default-Low-Info vendor-id any
</t>
  </si>
  <si>
    <t xml:space="preserve">set shared profiles vulnerability Inbound-VP rules Default-Low-Info severity [ low informational ]
</t>
  </si>
  <si>
    <t xml:space="preserve">set shared profiles vulnerability Inbound-VP rules Default-Low-Info cve any
</t>
  </si>
  <si>
    <t xml:space="preserve">set shared profiles vulnerability Inbound-VP rules Default-Low-Info threat-name any
</t>
  </si>
  <si>
    <t xml:space="preserve">set shared profiles vulnerability Inbound-VP rules Default-Low-Info host any
</t>
  </si>
  <si>
    <t xml:space="preserve">set shared profiles vulnerability Inbound-VP rules Default-Low-Info category any
</t>
  </si>
  <si>
    <t xml:space="preserve">set shared profiles vulnerability Inbound-VP rules Default-Low-Info packet-capture disable
</t>
  </si>
  <si>
    <t xml:space="preserve">set shared profiles vulnerability Internal-VP rules Block-Critical-High action reset-both
</t>
  </si>
  <si>
    <t xml:space="preserve">set shared profiles vulnerability Internal-VP rules Block-Critical-High vendor-id any
</t>
  </si>
  <si>
    <t xml:space="preserve">set shared profiles vulnerability Internal-VP rules Block-Critical-High severity [ critical high ]
</t>
  </si>
  <si>
    <t xml:space="preserve">set shared profiles vulnerability Internal-VP rules Block-Critical-High cve any
</t>
  </si>
  <si>
    <t xml:space="preserve">set shared profiles vulnerability Internal-VP rules Block-Critical-High threat-name any
</t>
  </si>
  <si>
    <t xml:space="preserve">set shared profiles vulnerability Internal-VP rules Block-Critical-High host any
</t>
  </si>
  <si>
    <t xml:space="preserve">set shared profiles vulnerability Internal-VP rules Block-Critical-High category any
</t>
  </si>
  <si>
    <t xml:space="preserve">set shared profiles vulnerability Internal-VP rules Block-Critical-High packet-capture single-packet
</t>
  </si>
  <si>
    <t xml:space="preserve">set shared profiles vulnerability Internal-VP rules Default-Medium-Low-Info action default
</t>
  </si>
  <si>
    <t xml:space="preserve">set shared profiles vulnerability Internal-VP rules Default-Medium-Low-Info vendor-id any
</t>
  </si>
  <si>
    <t xml:space="preserve">set shared profiles vulnerability Internal-VP rules Default-Medium-Low-Info severity [ low informational medium ]
</t>
  </si>
  <si>
    <t xml:space="preserve">set shared profiles vulnerability Internal-VP rules Default-Medium-Low-Info cve any
</t>
  </si>
  <si>
    <t xml:space="preserve">set shared profiles vulnerability Internal-VP rules Default-Medium-Low-Info threat-name any
</t>
  </si>
  <si>
    <t xml:space="preserve">set shared profiles vulnerability Internal-VP rules Default-Medium-Low-Info host any
</t>
  </si>
  <si>
    <t xml:space="preserve">set shared profiles vulnerability Internal-VP rules Default-Medium-Low-Info category any
</t>
  </si>
  <si>
    <t xml:space="preserve">set shared profiles vulnerability Internal-VP rules Default-Medium-Low-Info packet-capture disable
</t>
  </si>
  <si>
    <t xml:space="preserve">set shared profiles vulnerability Alert-Only-VP rules Alert-All action alert
</t>
  </si>
  <si>
    <t xml:space="preserve">set shared profiles vulnerability Alert-Only-VP rules Alert-All vendor-id any
</t>
  </si>
  <si>
    <t xml:space="preserve">set shared profiles vulnerability Alert-Only-VP rules Alert-All severity any
</t>
  </si>
  <si>
    <t xml:space="preserve">set shared profiles vulnerability Alert-Only-VP rules Alert-All cve any
</t>
  </si>
  <si>
    <t xml:space="preserve">set shared profiles vulnerability Alert-Only-VP rules Alert-All threat-name any
</t>
  </si>
  <si>
    <t xml:space="preserve">set shared profiles vulnerability Alert-Only-VP rules Alert-All host any
</t>
  </si>
  <si>
    <t xml:space="preserve">set shared profiles vulnerability Alert-Only-VP rules Alert-All category any
</t>
  </si>
  <si>
    <t xml:space="preserve">set shared profiles vulnerability Alert-Only-VP rules Alert-All packet-capture disable
</t>
  </si>
  <si>
    <t xml:space="preserve">set shared profiles vulnerability Exception-VP
</t>
  </si>
  <si>
    <t xml:space="preserve">set shared profiles file-blocking Outbound-FB rules Alert-All application any
</t>
  </si>
  <si>
    <t xml:space="preserve">set shared profiles file-blocking Outbound-FB rules Alert-All file-type any
</t>
  </si>
  <si>
    <t xml:space="preserve">set shared profiles file-blocking Outbound-FB rules Alert-All direction both
</t>
  </si>
  <si>
    <t xml:space="preserve">set shared profiles file-blocking Outbound-FB rules Alert-All action alert
</t>
  </si>
  <si>
    <t xml:space="preserve">set shared profiles file-blocking Outbound-FB rules Block application any
</t>
  </si>
  <si>
    <t xml:space="preserve">set shared profiles file-blocking Outbound-FB rules Block file-type [ 7z bat chm class cpl dll hlp hta jar ocx pif scr torrent vbe wsf ]
</t>
  </si>
  <si>
    <t xml:space="preserve">set shared profiles file-blocking Outbound-FB rules Block direction both
</t>
  </si>
  <si>
    <t xml:space="preserve">set shared profiles file-blocking Outbound-FB rules Block action block
</t>
  </si>
  <si>
    <t xml:space="preserve">set shared profiles file-blocking Inbound-FB rules Alert-All application any
</t>
  </si>
  <si>
    <t xml:space="preserve">set shared profiles file-blocking Inbound-FB rules Alert-All file-type any
</t>
  </si>
  <si>
    <t xml:space="preserve">set shared profiles file-blocking Inbound-FB rules Alert-All direction both
</t>
  </si>
  <si>
    <t xml:space="preserve">set shared profiles file-blocking Inbound-FB rules Alert-All action alert
</t>
  </si>
  <si>
    <t xml:space="preserve">set shared profiles file-blocking Inbound-FB rules Block application any
</t>
  </si>
  <si>
    <t xml:space="preserve">set shared profiles file-blocking Inbound-FB rules Block file-type [ 7z bat chm class cpl dll hlp hta jar ocx pif scr torrent vbe wsf ]
</t>
  </si>
  <si>
    <t xml:space="preserve">set shared profiles file-blocking Inbound-FB rules Block direction both
</t>
  </si>
  <si>
    <t xml:space="preserve">set shared profiles file-blocking Inbound-FB rules Block action block
</t>
  </si>
  <si>
    <t xml:space="preserve">set shared profiles file-blocking Internal-FB rules Alert-All application any
</t>
  </si>
  <si>
    <t xml:space="preserve">set shared profiles file-blocking Internal-FB rules Alert-All file-type any
</t>
  </si>
  <si>
    <t xml:space="preserve">set shared profiles file-blocking Internal-FB rules Alert-All direction both
</t>
  </si>
  <si>
    <t xml:space="preserve">set shared profiles file-blocking Internal-FB rules Alert-All action alert
</t>
  </si>
  <si>
    <t xml:space="preserve">set shared profiles file-blocking Internal-FB rules Block application any
</t>
  </si>
  <si>
    <t xml:space="preserve">set shared profiles file-blocking Internal-FB rules Block file-type [ 7z bat chm class cpl hlp hta jar ocx pif scr torrent vbe wsf ]
</t>
  </si>
  <si>
    <t xml:space="preserve">set shared profiles file-blocking Internal-FB rules Block direction both
</t>
  </si>
  <si>
    <t xml:space="preserve">set shared profiles file-blocking Internal-FB rules Block action block
</t>
  </si>
  <si>
    <t xml:space="preserve">set shared profiles file-blocking Alert-Only-FB rules Alert-Only application any
</t>
  </si>
  <si>
    <t xml:space="preserve">set shared profiles file-blocking Alert-Only-FB rules Alert-Only file-type any
</t>
  </si>
  <si>
    <t xml:space="preserve">set shared profiles file-blocking Alert-Only-FB rules Alert-Only direction both
</t>
  </si>
  <si>
    <t xml:space="preserve">set shared profiles file-blocking Alert-Only-FB rules Alert-Only action alert
</t>
  </si>
  <si>
    <t xml:space="preserve">set shared profiles custom-url-category Black-List
</t>
  </si>
  <si>
    <t xml:space="preserve">set shared profiles custom-url-category White-List
</t>
  </si>
  <si>
    <t xml:space="preserve">set shared profiles custom-url-category Custom-No-Decrypt
</t>
  </si>
  <si>
    <t xml:space="preserve">set shared profiles url-filtering Outbound-URL credential-enforcement mode ip-user
</t>
  </si>
  <si>
    <t xml:space="preserve">set shared profiles url-filtering Outbound-URL credential-enforcement log-severity high
</t>
  </si>
  <si>
    <t xml:space="preserve">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
</t>
  </si>
  <si>
    <t xml:space="preserve">set shared profiles url-filtering Outbound-URL log-http-hdr-user-agent yes
</t>
  </si>
  <si>
    <t xml:space="preserve">set shared profiles url-filtering Outbound-URL log-http-hdr-referer yes
</t>
  </si>
  <si>
    <t xml:space="preserve">set shared profiles url-filtering Outbound-URL log-http-hdr-xff yes
</t>
  </si>
  <si>
    <t xml:space="preserve">set shared profiles url-filtering Outbound-URL action block
</t>
  </si>
  <si>
    <t xml:space="preserve">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</si>
  <si>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shared profiles url-filtering Outbound-URL block [ command-and-control hacking malware phishing Black-List ]
</t>
  </si>
  <si>
    <t xml:space="preserve">set shared profiles url-filtering Alert-Only-URL credential-enforcement mode ip-user
</t>
  </si>
  <si>
    <t xml:space="preserve">set shared profiles url-filtering Alert-Only-URL credential-enforcement log-severity medium
</t>
  </si>
  <si>
    <t xml:space="preserve">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</si>
  <si>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shared profiles url-filtering Alert-Only-URL action block
</t>
  </si>
  <si>
    <t xml:space="preserve">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</si>
  <si>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shared profiles url-filtering Exception-URL credential-enforcement mode ip-user
</t>
  </si>
  <si>
    <t xml:space="preserve">set shared profiles url-filtering Exception-URL credential-enforcement log-severity high
</t>
  </si>
  <si>
    <t xml:space="preserve">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
</t>
  </si>
  <si>
    <t xml:space="preserve">set shared profiles url-filtering Exception-URL log-http-hdr-user-agent yes
</t>
  </si>
  <si>
    <t xml:space="preserve">set shared profiles url-filtering Exception-URL log-http-hdr-referer yes
</t>
  </si>
  <si>
    <t xml:space="preserve">set shared profiles url-filtering Exception-URL log-http-hdr-xff yes
</t>
  </si>
  <si>
    <t xml:space="preserve">set shared profiles url-filtering Exception-URL action block
</t>
  </si>
  <si>
    <t xml:space="preserve">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</si>
  <si>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shared profiles url-filtering Exception-URL block [ command-and-control hacking malware phishing Black-List ]
</t>
  </si>
  <si>
    <t xml:space="preserve">set shared profiles wildfire-analysis Outbound-WF rules Forward-All application any
</t>
  </si>
  <si>
    <t xml:space="preserve">set shared profiles wildfire-analysis Outbound-WF rules Forward-All file-type any
</t>
  </si>
  <si>
    <t xml:space="preserve">set shared profiles wildfire-analysis Outbound-WF rules Forward-All direction both
</t>
  </si>
  <si>
    <t xml:space="preserve">set shared profiles wildfire-analysis Outbound-WF rules Forward-All analysis public-cloud
</t>
  </si>
  <si>
    <t xml:space="preserve">set shared profiles wildfire-analysis Inbound-WF rules Forward-All application any
</t>
  </si>
  <si>
    <t xml:space="preserve">set shared profiles wildfire-analysis Inbound-WF rules Forward-All file-type any
</t>
  </si>
  <si>
    <t xml:space="preserve">set shared profiles wildfire-analysis Inbound-WF rules Forward-All direction both
</t>
  </si>
  <si>
    <t xml:space="preserve">set shared profiles wildfire-analysis Inbound-WF rules Forward-All analysis public-cloud
</t>
  </si>
  <si>
    <t xml:space="preserve">set shared profiles wildfire-analysis Internal-WF rules Forward-All application any
</t>
  </si>
  <si>
    <t xml:space="preserve">set shared profiles wildfire-analysis Internal-WF rules Forward-All file-type any
</t>
  </si>
  <si>
    <t xml:space="preserve">set shared profiles wildfire-analysis Internal-WF rules Forward-All direction both
</t>
  </si>
  <si>
    <t xml:space="preserve">set shared profiles wildfire-analysis Internal-WF rules Forward-All analysis public-cloud
</t>
  </si>
  <si>
    <t xml:space="preserve">set shared profiles wildfire-analysis Alert-Only-WF rules Forward-All application any
</t>
  </si>
  <si>
    <t xml:space="preserve">set shared profiles wildfire-analysis Alert-Only-WF rules Forward-All file-type any
</t>
  </si>
  <si>
    <t xml:space="preserve">set shared profiles wildfire-analysis Alert-Only-WF rules Forward-All direction both
</t>
  </si>
  <si>
    <t xml:space="preserve">set shared profiles wildfire-analysis Alert-Only-WF rules Forward-All analysis public-cloud
</t>
  </si>
  <si>
    <t xml:space="preserve"># shared profile groups
</t>
  </si>
  <si>
    <t xml:space="preserve">set shared profile-group Outbound virus Outbound-AV
</t>
  </si>
  <si>
    <t xml:space="preserve">set shared profile-group Outbound spyware Outbound-AS
</t>
  </si>
  <si>
    <t xml:space="preserve">set shared profile-group Outbound vulnerability Outbound-VP
</t>
  </si>
  <si>
    <t xml:space="preserve">set shared profile-group Outbound url-filtering Outbound-URL
</t>
  </si>
  <si>
    <t xml:space="preserve">set shared profile-group Outbound file-blocking Outbound-FB
</t>
  </si>
  <si>
    <t xml:space="preserve">set shared profile-group Outbound wildfire-analysis Outbound-WF
</t>
  </si>
  <si>
    <t xml:space="preserve">set shared profile-group Inbound virus Inbound-AV
</t>
  </si>
  <si>
    <t xml:space="preserve">set shared profile-group Inbound spyware Inbound-AS
</t>
  </si>
  <si>
    <t xml:space="preserve">set shared profile-group Inbound vulnerability Inbound-VP
</t>
  </si>
  <si>
    <t xml:space="preserve">set shared profile-group Inbound file-blocking Inbound-FB
</t>
  </si>
  <si>
    <t xml:space="preserve">set shared profile-group Inbound wildfire-analysis Inbound-WF
</t>
  </si>
  <si>
    <t xml:space="preserve">set shared profile-group Internal virus Internal-AV
</t>
  </si>
  <si>
    <t xml:space="preserve">set shared profile-group Internal spyware Internal-AS
</t>
  </si>
  <si>
    <t xml:space="preserve">set shared profile-group Internal vulnerability Internal-VP
</t>
  </si>
  <si>
    <t xml:space="preserve">set shared profile-group Internal file-blocking Internal-FB
</t>
  </si>
  <si>
    <t xml:space="preserve">set shared profile-group Internal wildfire-analysis Internal-WF
</t>
  </si>
  <si>
    <t xml:space="preserve">set shared profile-group Alert-Only virus Alert-Only-AV
</t>
  </si>
  <si>
    <t xml:space="preserve">set shared profile-group Alert-Only spyware Alert-Only-AS
</t>
  </si>
  <si>
    <t xml:space="preserve">set shared profile-group Alert-Only vulnerability Alert-Only-VP
</t>
  </si>
  <si>
    <t xml:space="preserve">set shared profile-group Alert-Only url-filtering Alert-Only-URL
</t>
  </si>
  <si>
    <t xml:space="preserve">set shared profile-group Alert-Only file-blocking Alert-Only-FB
</t>
  </si>
  <si>
    <t xml:space="preserve">set shared profile-group Alert-Only wildfire-analysis Alert-Only-WF
</t>
  </si>
  <si>
    <t xml:space="preserve">set shared profile-group default virus Outbound-AV
</t>
  </si>
  <si>
    <t xml:space="preserve">set shared profile-group default spyware Outbound-AS
</t>
  </si>
  <si>
    <t xml:space="preserve">set shared profile-group default vulnerability Outbound-VP
</t>
  </si>
  <si>
    <t xml:space="preserve">set shared profile-group default url-filtering Outbound-URL
</t>
  </si>
  <si>
    <t xml:space="preserve">set shared profile-group default file-blocking Outbound-FB
</t>
  </si>
  <si>
    <t xml:space="preserve">set shared profile-group default wildfire-analysis Outbound-WF
</t>
  </si>
  <si>
    <t xml:space="preserve"># shared security and decryption rules
</t>
  </si>
  <si>
    <t xml:space="preserve">set shared post-rulebase default-security-rules rules intrazone-default action allow
</t>
  </si>
  <si>
    <t xml:space="preserve">set shared post-rulebase default-security-rules rules intrazone-default log-start no
</t>
  </si>
  <si>
    <t xml:space="preserve">set shared post-rulebase default-security-rules rules intrazone-default log-end yes
</t>
  </si>
  <si>
    <t xml:space="preserve">set shared post-rulebase default-security-rules rules intrazone-default profile-setting group Inbound
</t>
  </si>
  <si>
    <t xml:space="preserve">set shared post-rulebase default-security-rules rules intrazone-default log-setting default
</t>
  </si>
  <si>
    <t xml:space="preserve">set shared post-rulebase default-security-rules rules interzone-default action drop
</t>
  </si>
  <si>
    <t xml:space="preserve">set shared post-rulebase default-security-rules rules interzone-default log-start no
</t>
  </si>
  <si>
    <t xml:space="preserve">set shared post-rulebase default-security-rules rules interzone-default log-end yes
</t>
  </si>
  <si>
    <t xml:space="preserve">set shared post-rulebase default-security-rules rules interzone-default log-setting default
</t>
  </si>
  <si>
    <t xml:space="preserve">set shared post-rulebase decryption rules "NO-Decrypt Rule" target negate no
</t>
  </si>
  <si>
    <t xml:space="preserve">set shared post-rulebase decryption rules "NO-Decrypt Rule" category any
</t>
  </si>
  <si>
    <t xml:space="preserve">set shared post-rulebase decryption rules "NO-Decrypt Rule" service any
</t>
  </si>
  <si>
    <t xml:space="preserve">set shared post-rulebase decryption rules "NO-Decrypt Rule" type ssl-forward-proxy
</t>
  </si>
  <si>
    <t xml:space="preserve">set shared post-rulebase decryption rules "NO-Decrypt Rule" from any
</t>
  </si>
  <si>
    <t xml:space="preserve">set shared post-rulebase decryption rules "NO-Decrypt Rule" to any
</t>
  </si>
  <si>
    <t xml:space="preserve">set shared post-rulebase decryption rules "NO-Decrypt Rule" source any
</t>
  </si>
  <si>
    <t xml:space="preserve">set shared post-rulebase decryption rules "NO-Decrypt Rule" destination any
</t>
  </si>
  <si>
    <t xml:space="preserve">set shared post-rulebase decryption rules "NO-Decrypt Rule" source-user any
</t>
  </si>
  <si>
    <t xml:space="preserve">set shared post-rulebase decryption rules "NO-Decrypt Rule" profile Recommended_Decryption_Profile
</t>
  </si>
  <si>
    <t xml:space="preserve">set shared post-rulebase decryption rules "NO-Decrypt Rule" action no-decrypt
</t>
  </si>
  <si>
    <t xml:space="preserve">set shared post-rulebase decryption rules "NO-Decrypt Rule" description "This rule does not do Decryption.  This rule is validating SSL Protocol Communications."
</t>
  </si>
  <si>
    <t xml:space="preserve">set shared pre-rulebase security rules "Outbound Block Rule" description "Block outbound sessions with destination address matching one of the Palo Alto Networks external dynamic lists for high risk and known malicious IP addresses."
</t>
  </si>
  <si>
    <t xml:space="preserve">set shared pre-rulebase security rules "Outbound Block Rule" target negate no
</t>
  </si>
  <si>
    <t xml:space="preserve">set shared pre-rulebase security rules "Outbound Block Rule" to any
</t>
  </si>
  <si>
    <t xml:space="preserve">set shared pre-rulebase security rules "Outbound Block Rule" from any
</t>
  </si>
  <si>
    <t xml:space="preserve">set shared pre-rulebase security rules "Outbound Block Rule" source any
</t>
  </si>
  <si>
    <t xml:space="preserve">set shared pre-rulebase security rules "Outbound Block Rule" destination [ panw-highrisk-ip-list panw-known-ip-list ]
</t>
  </si>
  <si>
    <t xml:space="preserve">set shared pre-rulebase security rules "Outbound Block Rule" source-user any
</t>
  </si>
  <si>
    <t xml:space="preserve">set shared pre-rulebase security rules "Outbound Block Rule" category any
</t>
  </si>
  <si>
    <t xml:space="preserve">set shared pre-rulebase security rules "Outbound Block Rule" application any
</t>
  </si>
  <si>
    <t xml:space="preserve">set shared pre-rulebase security rules "Outbound Block Rule" service any
</t>
  </si>
  <si>
    <t xml:space="preserve">set shared pre-rulebase security rules "Outbound Block Rule" hip-profiles any
</t>
  </si>
  <si>
    <t xml:space="preserve">set shared pre-rulebase security rules "Outbound Block Rule" action deny
</t>
  </si>
  <si>
    <t xml:space="preserve">set shared pre-rulebase security rules "Outbound Block Rule" log-setting default
</t>
  </si>
  <si>
    <t xml:space="preserve">set shared pre-rulebase security rules "Outbound Block Rule" tag Outbound
</t>
  </si>
  <si>
    <t xml:space="preserve">set shared pre-rulebase security rules "Inbound Block Rule" description "Block inbound sessions with source address matching one of the Palo Alto Networks external dynamic lists for high risk and known malicious IP addresses."
</t>
  </si>
  <si>
    <t xml:space="preserve">set shared pre-rulebase security rules "Inbound Block Rule" target negate no
</t>
  </si>
  <si>
    <t xml:space="preserve">set shared pre-rulebase security rules "Inbound Block Rule" to any
</t>
  </si>
  <si>
    <t xml:space="preserve">set shared pre-rulebase security rules "Inbound Block Rule" from any
</t>
  </si>
  <si>
    <t xml:space="preserve">set shared pre-rulebase security rules "Inbound Block Rule" source [ panw-highrisk-ip-list panw-known-ip-list ]
</t>
  </si>
  <si>
    <t xml:space="preserve">set shared pre-rulebase security rules "Inbound Block Rule" destination any
</t>
  </si>
  <si>
    <t xml:space="preserve">set shared pre-rulebase security rules "Inbound Block Rule" source-user any
</t>
  </si>
  <si>
    <t xml:space="preserve">set shared pre-rulebase security rules "Inbound Block Rule" category any
</t>
  </si>
  <si>
    <t xml:space="preserve">set shared pre-rulebase security rules "Inbound Block Rule" application any
</t>
  </si>
  <si>
    <t xml:space="preserve">set shared pre-rulebase security rules "Inbound Block Rule" service any
</t>
  </si>
  <si>
    <t xml:space="preserve">set shared pre-rulebase security rules "Inbound Block Rule" hip-profiles any
</t>
  </si>
  <si>
    <t xml:space="preserve">set shared pre-rulebase security rules "Inbound Block Rule" action deny
</t>
  </si>
  <si>
    <t xml:space="preserve">set shared pre-rulebase security rules "Inbound Block Rule" log-setting default
</t>
  </si>
  <si>
    <t xml:space="preserve">set shared pre-rulebase security rules "Inbound Block Rule" tag Inbound
</t>
  </si>
  <si>
    <t xml:space="preserve">set shared pre-rulebase security rules "DNS Sinkhole Block" description "Block outbound sessions that match a malicious domain and have been redirected to a configured sinkhole IP address."
</t>
  </si>
  <si>
    <t xml:space="preserve">set shared pre-rulebase security rules "DNS Sinkhole Block" target negate no
</t>
  </si>
  <si>
    <t xml:space="preserve">set shared pre-rulebase security rules "DNS Sinkhole Block" to any
</t>
  </si>
  <si>
    <t xml:space="preserve">set shared pre-rulebase security rules "DNS Sinkhole Block" from any
</t>
  </si>
  <si>
    <t xml:space="preserve">set shared pre-rulebase security rules "DNS Sinkhole Block" source any
</t>
  </si>
  <si>
    <t xml:space="preserve">set shared pre-rulebase security rules "DNS Sinkhole Block" destination [ Sinkhole-IPv4 Sinkhole-IPv6 ]
</t>
  </si>
  <si>
    <t xml:space="preserve">set shared pre-rulebase security rules "DNS Sinkhole Block" source-user any
</t>
  </si>
  <si>
    <t xml:space="preserve">set shared pre-rulebase security rules "DNS Sinkhole Block" category any
</t>
  </si>
  <si>
    <t xml:space="preserve">set shared pre-rulebase security rules "DNS Sinkhole Block" application any
</t>
  </si>
  <si>
    <t xml:space="preserve">set shared pre-rulebase security rules "DNS Sinkhole Block" service any
</t>
  </si>
  <si>
    <t xml:space="preserve">set shared pre-rulebase security rules "DNS Sinkhole Block" hip-profiles any
</t>
  </si>
  <si>
    <t xml:space="preserve">set shared pre-rulebase security rules "DNS Sinkhole Block" action deny
</t>
  </si>
  <si>
    <t xml:space="preserve">set shared pre-rulebase security rules "DNS Sinkhole Block" log-setting default
</t>
  </si>
  <si>
    <t xml:space="preserve">set shared pre-rulebase security rules "DNS Sinkhole Block" tag Outbound
</t>
  </si>
  <si>
    <t xml:space="preserve">set shared pre-rulebase security rules "Outbound Bogon Block Rule" description "Block outbound sessions with a destination address matching a known bogon address that should not be transitting the firewall. Add known exceptions to the rule before activating."
</t>
  </si>
  <si>
    <t xml:space="preserve">set shared pre-rulebase security rules "Outbound Bogon Block Rule" target negate no
</t>
  </si>
  <si>
    <t xml:space="preserve">set shared pre-rulebase security rules "Outbound Bogon Block Rule" to any
</t>
  </si>
  <si>
    <t xml:space="preserve">set shared pre-rulebase security rules "Outbound Bogon Block Rule" from any
</t>
  </si>
  <si>
    <t xml:space="preserve">set shared pre-rulebase security rules "Outbound Bogon Block Rule" source any
</t>
  </si>
  <si>
    <t xml:space="preserve">set shared pre-rulebase security rules "Outbound Bogon Block Rule" destination [ "Team Cymru Bogons IPv4" "Team Cymru Bogons IPv6" ]
</t>
  </si>
  <si>
    <t xml:space="preserve">set shared pre-rulebase security rules "Outbound Bogon Block Rule" source-user any
</t>
  </si>
  <si>
    <t xml:space="preserve">set shared pre-rulebase security rules "Outbound Bogon Block Rule" category any
</t>
  </si>
  <si>
    <t xml:space="preserve">set shared pre-rulebase security rules "Outbound Bogon Block Rule" application any
</t>
  </si>
  <si>
    <t xml:space="preserve">set shared pre-rulebase security rules "Outbound Bogon Block Rule" service any
</t>
  </si>
  <si>
    <t xml:space="preserve">set shared pre-rulebase security rules "Outbound Bogon Block Rule" hip-profiles any
</t>
  </si>
  <si>
    <t xml:space="preserve">set shared pre-rulebase security rules "Outbound Bogon Block Rule" action deny
</t>
  </si>
  <si>
    <t xml:space="preserve">set shared pre-rulebase security rules "Outbound Bogon Block Rule" log-setting default
</t>
  </si>
  <si>
    <t xml:space="preserve">set shared pre-rulebase security rules "Outbound Bogon Block Rule" tag Outbound
</t>
  </si>
  <si>
    <t xml:space="preserve">set shared pre-rulebase security rules "Outbound Bogon Block Rule" disabled yes
</t>
  </si>
  <si>
    <t xml:space="preserve">set shared pre-rulebase security rules "Inbound Bogon Block Rule" description "Block inbound sessions with a source address matching a known bogon address that should not be transitting the firewall. Add known exceptions to the rule before activating."
</t>
  </si>
  <si>
    <t xml:space="preserve">set shared pre-rulebase security rules "Inbound Bogon Block Rule" target negate no
</t>
  </si>
  <si>
    <t xml:space="preserve">set shared pre-rulebase security rules "Inbound Bogon Block Rule" to any
</t>
  </si>
  <si>
    <t xml:space="preserve">set shared pre-rulebase security rules "Inbound Bogon Block Rule" from any
</t>
  </si>
  <si>
    <t xml:space="preserve">set shared pre-rulebase security rules "Inbound Bogon Block Rule" source [ "Team Cymru Bogons IPv4" "Team Cymru Bogons IPv6" ]
</t>
  </si>
  <si>
    <t xml:space="preserve">set shared pre-rulebase security rules "Inbound Bogon Block Rule" destination any
</t>
  </si>
  <si>
    <t xml:space="preserve">set shared pre-rulebase security rules "Inbound Bogon Block Rule" source-user any
</t>
  </si>
  <si>
    <t xml:space="preserve">set shared pre-rulebase security rules "Inbound Bogon Block Rule" category any
</t>
  </si>
  <si>
    <t xml:space="preserve">set shared pre-rulebase security rules "Inbound Bogon Block Rule" application any
</t>
  </si>
  <si>
    <t xml:space="preserve">set shared pre-rulebase security rules "Inbound Bogon Block Rule" service any
</t>
  </si>
  <si>
    <t xml:space="preserve">set shared pre-rulebase security rules "Inbound Bogon Block Rule" hip-profiles any
</t>
  </si>
  <si>
    <t xml:space="preserve">set shared pre-rulebase security rules "Inbound Bogon Block Rule" action deny
</t>
  </si>
  <si>
    <t xml:space="preserve">set shared pre-rulebase security rules "Inbound Bogon Block Rule" log-setting default
</t>
  </si>
  <si>
    <t xml:space="preserve">set shared pre-rulebase security rules "Inbound Bogon Block Rule" tag Inbound
</t>
  </si>
  <si>
    <t xml:space="preserve">set shared pre-rulebase security rules "Inbound Bogon Block Rule" disabled yes
</t>
  </si>
  <si>
    <t xml:space="preserve">set shared pre-rulebase decryption rules "NO-Decrypt URL Categories" target negate no
</t>
  </si>
  <si>
    <t xml:space="preserve">set shared pre-rulebase decryption rules "NO-Decrypt URL Categories" category [ financial-services government health-and-medicine Custom-No-Decrypt ]
</t>
  </si>
  <si>
    <t xml:space="preserve">set shared pre-rulebase decryption rules "NO-Decrypt URL Categories" service any
</t>
  </si>
  <si>
    <t xml:space="preserve">set shared pre-rulebase decryption rules "NO-Decrypt URL Categories" type ssl-forward-proxy
</t>
  </si>
  <si>
    <t xml:space="preserve">set shared pre-rulebase decryption rules "NO-Decrypt URL Categories" from any
</t>
  </si>
  <si>
    <t xml:space="preserve">set shared pre-rulebase decryption rules "NO-Decrypt URL Categories" to any
</t>
  </si>
  <si>
    <t xml:space="preserve">set shared pre-rulebase decryption rules "NO-Decrypt URL Categories" source any
</t>
  </si>
  <si>
    <t xml:space="preserve">set shared pre-rulebase decryption rules "NO-Decrypt URL Categories" destination any
</t>
  </si>
  <si>
    <t xml:space="preserve">set shared pre-rulebase decryption rules "NO-Decrypt URL Categories" source-user any
</t>
  </si>
  <si>
    <t xml:space="preserve">set shared pre-rulebase decryption rules "NO-Decrypt URL Categories" profile Recommended_Decryption_Profile
</t>
  </si>
  <si>
    <t xml:space="preserve">set shared pre-rulebase decryption rules "NO-Decrypt URL Categories" action no-decrypt
</t>
  </si>
  <si>
    <t xml:space="preserve">set shared pre-rulebase decryption rules "NO-Decrypt URL Categories" disabled yes
</t>
  </si>
  <si>
    <t xml:space="preserve">set shared pre-rulebase decryption rules "NO-Decrypt URL Categories" description "This rule does not do Decryption.  This rule is validating SSL Protocol Communications."
</t>
  </si>
  <si>
    <t xml:space="preserve"># shared template configuration referenced in template stacks
</t>
  </si>
  <si>
    <t xml:space="preserve">set template iron-skillet settings default-vsys vsys1
</t>
  </si>
  <si>
    <t xml:space="preserve">set template iron-skillet config vsys vsys1
</t>
  </si>
  <si>
    <t xml:space="preserve">set template iron-skillet config deviceconfig system update-schedule statistics-service application-reports yes
</t>
  </si>
  <si>
    <t xml:space="preserve">set template iron-skillet config deviceconfig system update-schedule statistics-service threat-prevention-reports yes
</t>
  </si>
  <si>
    <t xml:space="preserve">set template iron-skillet config deviceconfig system update-schedule statistics-service threat-prevention-pcap yes
</t>
  </si>
  <si>
    <t xml:space="preserve">set template iron-skillet config deviceconfig system update-schedule statistics-service threat-prevention-information yes
</t>
  </si>
  <si>
    <t xml:space="preserve">set template iron-skillet config deviceconfig system update-schedule statistics-service passive-dns-monitoring yes
</t>
  </si>
  <si>
    <t xml:space="preserve">set template iron-skillet config deviceconfig system update-schedule statistics-service url-reports yes
</t>
  </si>
  <si>
    <t xml:space="preserve">set template iron-skillet config deviceconfig system update-schedule statistics-service health-performance-reports yes
</t>
  </si>
  <si>
    <t xml:space="preserve">set template iron-skillet config deviceconfig system update-schedule statistics-service file-identification-reports yes
</t>
  </si>
  <si>
    <t xml:space="preserve">set template iron-skillet config deviceconfig system update-schedule threats recurring every-30-mins at 2
</t>
  </si>
  <si>
    <t xml:space="preserve">set template iron-skillet config deviceconfig system update-schedule threats recurring every-30-mins action download-and-install
</t>
  </si>
  <si>
    <t xml:space="preserve">set template iron-skillet config deviceconfig system update-schedule threats recurring threshold 48
</t>
  </si>
  <si>
    <t xml:space="preserve">set template iron-skillet config deviceconfig system update-schedule anti-virus recurring hourly at 4
</t>
  </si>
  <si>
    <t xml:space="preserve">set template iron-skillet config deviceconfig system update-schedule anti-virus recurring hourly action download-and-install
</t>
  </si>
  <si>
    <t xml:space="preserve">set template iron-skillet config deviceconfig system update-schedule wildfire recurring every-min action download-and-install
</t>
  </si>
  <si>
    <t xml:space="preserve">set template iron-skillet config deviceconfig system snmp-setting access-setting version v3
</t>
  </si>
  <si>
    <t xml:space="preserve">set template iron-skillet config deviceconfig system login-banner "You have accessed a protected system.Log off immediately if you are not an authorized user."
</t>
  </si>
  <si>
    <t xml:space="preserve">set template iron-skillet config deviceconfig system timezone UTC
</t>
  </si>
  <si>
    <t xml:space="preserve">set template iron-skillet config deviceconfig setting ctd strip-x-fwd-for yes
</t>
  </si>
  <si>
    <t xml:space="preserve">set template iron-skillet config deviceconfig setting ctd x-forwarded-for yes
</t>
  </si>
  <si>
    <t xml:space="preserve">set template iron-skillet config deviceconfig setting ctd skip-block-http-range yes
</t>
  </si>
  <si>
    <t xml:space="preserve">set template iron-skillet config deviceconfig setting ctd tcp-bypass-exceed-queue no
</t>
  </si>
  <si>
    <t xml:space="preserve">set template iron-skillet config deviceconfig setting ctd udp-bypass-exceed-queue no
</t>
  </si>
  <si>
    <t xml:space="preserve">set template iron-skillet config deviceconfig setting management enable-log-high-dp-load yes
</t>
  </si>
  <si>
    <t xml:space="preserve">set template iron-skillet config deviceconfig setting wildfire file-size-limit pe size-limit 10
</t>
  </si>
  <si>
    <t xml:space="preserve">set template iron-skillet config deviceconfig setting wildfire file-size-limit apk size-limit 30
</t>
  </si>
  <si>
    <t xml:space="preserve">set template iron-skillet config deviceconfig setting wildfire file-size-limit pdf size-limit 1000
</t>
  </si>
  <si>
    <t xml:space="preserve">set template iron-skillet config deviceconfig setting wildfire file-size-limit ms-office size-limit 2000
</t>
  </si>
  <si>
    <t xml:space="preserve">set template iron-skillet config deviceconfig setting wildfire file-size-limit jar size-limit 5
</t>
  </si>
  <si>
    <t xml:space="preserve">set template iron-skillet config deviceconfig setting wildfire file-size-limit flash size-limit 5
</t>
  </si>
  <si>
    <t xml:space="preserve">set template iron-skillet config deviceconfig setting wildfire file-size-limit MacOSX size-limit 1
</t>
  </si>
  <si>
    <t xml:space="preserve">set template iron-skillet config deviceconfig setting wildfire file-size-limit archive size-limit 10
</t>
  </si>
  <si>
    <t xml:space="preserve">set template iron-skillet config deviceconfig setting wildfire file-size-limit linux size-limit 2
</t>
  </si>
  <si>
    <t xml:space="preserve">set template iron-skillet config deviceconfig setting wildfire report-benign-file yes
</t>
  </si>
  <si>
    <t xml:space="preserve">set template iron-skillet config deviceconfig setting wildfire report-grayware-file yes
</t>
  </si>
  <si>
    <t xml:space="preserve">set template iron-skillet config deviceconfig setting config rematch yes
</t>
  </si>
  <si>
    <t xml:space="preserve">set template iron-skillet config deviceconfig setting application notify-user yes
</t>
  </si>
  <si>
    <t xml:space="preserve">set template iron-skillet config deviceconfig setting application bypass-exceed-queue no
</t>
  </si>
  <si>
    <t xml:space="preserve">set template iron-skillet config deviceconfig setting logging log-suppression no
</t>
  </si>
  <si>
    <t xml:space="preserve">set template iron-skillet config deviceconfig setting tcp urgent-data clear
</t>
  </si>
  <si>
    <t xml:space="preserve">set template iron-skillet config deviceconfig setting tcp drop-zero-flag yes
</t>
  </si>
  <si>
    <t xml:space="preserve">set template iron-skillet config deviceconfig setting tcp bypass-exceed-oo-queue no
</t>
  </si>
  <si>
    <t xml:space="preserve">set template iron-skillet config deviceconfig setting tcp check-timestamp-option yes
</t>
  </si>
  <si>
    <t xml:space="preserve">set template iron-skillet config deviceconfig setting tcp strip-mptcp-option yes
</t>
  </si>
  <si>
    <t xml:space="preserve">set template iron-skillet config network profiles zone-protection-profile Recommended_Zone_Protection flood udp enable no
</t>
  </si>
  <si>
    <t xml:space="preserve">set template iron-skillet config network profiles zone-protection-profile Recommended_Zone_Protection scan 8001 action alert
</t>
  </si>
  <si>
    <t xml:space="preserve">set template iron-skillet config network profiles zone-protection-profile Recommended_Zone_Protection scan 8001 interval 2
</t>
  </si>
  <si>
    <t xml:space="preserve">set template iron-skillet config network profiles zone-protection-profile Recommended_Zone_Protection scan 8001 threshold 100
</t>
  </si>
  <si>
    <t xml:space="preserve">set template iron-skillet config network profiles zone-protection-profile Recommended_Zone_Protection scan 8002 action alert
</t>
  </si>
  <si>
    <t xml:space="preserve">set template iron-skillet config network profiles zone-protection-profile Recommended_Zone_Protection scan 8002 interval 10
</t>
  </si>
  <si>
    <t xml:space="preserve">set template iron-skillet config network profiles zone-protection-profile Recommended_Zone_Protection scan 8002 threshold 100
</t>
  </si>
  <si>
    <t xml:space="preserve">set template iron-skillet config network profiles zone-protection-profile Recommended_Zone_Protection scan 8003 action alert
</t>
  </si>
  <si>
    <t xml:space="preserve">set template iron-skillet config network profiles zone-protection-profile Recommended_Zone_Protection scan 8003 interval 2
</t>
  </si>
  <si>
    <t xml:space="preserve">set template iron-skillet config network profiles zone-protection-profile Recommended_Zone_Protection scan 8003 threshold 100
</t>
  </si>
  <si>
    <t xml:space="preserve">set template iron-skillet config network profiles zone-protection-profile Recommended_Zone_Protection discard-ip-spoof yes
</t>
  </si>
  <si>
    <t xml:space="preserve">set template iron-skillet config network profiles zone-protection-profile Recommended_Zone_Protection discard-malformed-option yes
</t>
  </si>
  <si>
    <t xml:space="preserve">set template iron-skillet config network profiles zone-protection-profile Recommended_Zone_Protection remove-tcp-timestamp yes
</t>
  </si>
  <si>
    <t xml:space="preserve">set template iron-skillet config network profiles zone-protection-profile Recommended_Zone_Protection strip-tcp-fast-open-and-data no
</t>
  </si>
  <si>
    <t xml:space="preserve">set template iron-skillet config network profiles zone-protection-profile Recommended_Zone_Protection strip-mptcp-option global
</t>
  </si>
  <si>
    <t xml:space="preserve">set template iron-skillet config shared log-settings email Sample_Email_Profile server Sample_Email_Profile display-name Panorama
</t>
  </si>
  <si>
    <t xml:space="preserve">set template iron-skillet config shared log-settings syslog Sample_Syslog_Profile server Sample_Syslog transport UDP
</t>
  </si>
  <si>
    <t xml:space="preserve">set template iron-skillet config shared log-settings syslog Sample_Syslog_Profile server Sample_Syslog port 514
</t>
  </si>
  <si>
    <t xml:space="preserve">set template iron-skillet config shared log-settings syslog Sample_Syslog_Profile server Sample_Syslog format BSD
</t>
  </si>
  <si>
    <t xml:space="preserve">set template iron-skillet config shared log-settings syslog Sample_Syslog_Profile server Sample_Syslog facility LOG_USER
</t>
  </si>
  <si>
    <t xml:space="preserve">set template iron-skillet config shared log-settings system match-list System_Log_Forwarding filter "All Logs"
</t>
  </si>
  <si>
    <t xml:space="preserve">set template iron-skillet config shared log-settings system match-list System_Log_Forwarding send-to-panorama yes
</t>
  </si>
  <si>
    <t xml:space="preserve">set template iron-skillet config shared log-settings config match-list Configuration_Log_Forwarding filter "All Logs"
</t>
  </si>
  <si>
    <t xml:space="preserve">set template iron-skillet config shared log-settings config match-list Configuration_Log_Forwarding send-to-panorama yes
</t>
  </si>
  <si>
    <t xml:space="preserve">set template iron-skillet config shared log-settings userid match-list User-ID_Log_Forwarding filter "All Logs"
</t>
  </si>
  <si>
    <t xml:space="preserve">set template iron-skillet config shared log-settings userid match-list User-ID_Log_Forwarding send-to-panorama yes
</t>
  </si>
  <si>
    <t xml:space="preserve">set template iron-skillet config shared log-settings hipmatch match-list HIP_Log_Forwarding filter "All Logs"
</t>
  </si>
  <si>
    <t xml:space="preserve">set template iron-skillet config shared log-settings hipmatch match-list HIP_Log_Forwarding send-to-panorama yes
</t>
  </si>
  <si>
    <t xml:space="preserve">set template iron-skillet config shared log-settings correlation match-list Correlation_Log_Forwarding send-syslog Sample_Syslog_Profile
</t>
  </si>
  <si>
    <t xml:space="preserve">set template iron-skillet config shared log-settings correlation match-list Correlation_Log_Forwarding filter "All Logs"
</t>
  </si>
  <si>
    <t xml:space="preserve"># template-stack configuration for device specific configuration
</t>
  </si>
  <si>
    <t xml:space="preserve"># NOTE: must determine if fw management IP is static or dhcp then choose which set commands to enter
</t>
  </si>
  <si>
    <t xml:space="preserve">### include is hostname not provided by bootstrap or other methods
</t>
  </si>
  <si>
    <t xml:space="preserve">### management interface type is DHCP
</t>
  </si>
  <si>
    <t xml:space="preserve">### management interface type is static
</t>
  </si>
  <si>
    <t xml:space="preserve"># log collector group info
</t>
  </si>
  <si>
    <t xml:space="preserve">set log-collector-group Default_Collector_Group monitoring-setting snmp-setting access-setting version v2c
</t>
  </si>
  <si>
    <t xml:space="preserve">set log-collector-group Default_Collector_Group log-settings system match-list Email_Critical_System_Logs send-email Sample_Email_Profile
</t>
  </si>
  <si>
    <t xml:space="preserve">set log-collector-group Default_Collector_Group log-settings system match-list Email_Critical_System_Logs filter "(severity eq critical)"
</t>
  </si>
  <si>
    <t xml:space="preserve">set log-collector-group Default_Collector_Group log-settings system match-list Email_Critical_System_Logs description "Email Critical System Logs"
</t>
  </si>
  <si>
    <t xml:space="preserve">set log-collector-group Default_Collector_Group log-settings system match-list Syslog_System_Logs send-syslog Sample_Syslog_Profile
</t>
  </si>
  <si>
    <t xml:space="preserve">set log-collector-group Default_Collector_Group log-settings system match-list Syslog_System_Logs filter "All Logs"
</t>
  </si>
  <si>
    <t xml:space="preserve">set log-collector-group Default_Collector_Group log-settings system match-list Syslog_System_Logs description "Syslog All System Logs"
</t>
  </si>
  <si>
    <t xml:space="preserve">set log-collector-group Default_Collector_Group log-settings config match-list Syslog_Config_Logs send-syslog Sample_Syslog_Profile
</t>
  </si>
  <si>
    <t xml:space="preserve">set log-collector-group Default_Collector_Group log-settings config match-list Syslog_Config_Logs filter "All Logs"
</t>
  </si>
  <si>
    <t xml:space="preserve">set log-collector-group Default_Collector_Group log-settings hipmatch match-list Syslog_HIP_Logs send-syslog Sample_Syslog_Profile
</t>
  </si>
  <si>
    <t xml:space="preserve">set log-collector-group Default_Collector_Group log-settings hipmatch match-list Syslog_HIP_Logs filter "All Logs"
</t>
  </si>
  <si>
    <t xml:space="preserve">set log-collector-group Default_Collector_Group log-settings hipmatch match-list Syslog_HIP_Logs description "Syslog All HIP Logs"
</t>
  </si>
  <si>
    <t xml:space="preserve">set log-collector-group Default_Collector_Group log-settings traffic match-list Syslog_Traffic_Logs send-syslog Sample_Syslog_Profile
</t>
  </si>
  <si>
    <t xml:space="preserve">set log-collector-group Default_Collector_Group log-settings traffic match-list Syslog_Traffic_Logs filter "All Logs"
</t>
  </si>
  <si>
    <t xml:space="preserve">set log-collector-group Default_Collector_Group log-settings traffic match-list Syslog_Traffic_Logs description "Syslog All Traffic Logs"
</t>
  </si>
  <si>
    <t xml:space="preserve">set log-collector-group Default_Collector_Group log-settings threat match-list Syslog_Threat_Logs send-syslog Sample_Syslog_Profile
</t>
  </si>
  <si>
    <t xml:space="preserve">set log-collector-group Default_Collector_Group log-settings threat match-list Syslog_Threat_Logs filter "All Logs"
</t>
  </si>
  <si>
    <t xml:space="preserve">set log-collector-group Default_Collector_Group log-settings threat match-list Syslog_Threat_Logs description "Syslog All Threat Logs"
</t>
  </si>
  <si>
    <t xml:space="preserve">set log-collector-group Default_Collector_Group log-settings url match-list Syslog_URL_Logs send-syslog Sample_Syslog_Profile
</t>
  </si>
  <si>
    <t xml:space="preserve">set log-collector-group Default_Collector_Group log-settings url match-list Syslog_URL_Logs filter "All Logs"
</t>
  </si>
  <si>
    <t xml:space="preserve">set log-collector-group Default_Collector_Group log-settings url match-list Syslog_URL_Logs description "Syslog All URL Logs"
</t>
  </si>
  <si>
    <t xml:space="preserve">set log-collector-group Default_Collector_Group log-settings data match-list Syslog_Data_Logs send-syslog Sample_Syslog_Profile
</t>
  </si>
  <si>
    <t xml:space="preserve">set log-collector-group Default_Collector_Group log-settings data match-list Syslog_Data_Logs filter "All Logs"
</t>
  </si>
  <si>
    <t xml:space="preserve">set log-collector-group Default_Collector_Group log-settings data match-list Syslog_Data_Logs description "Syslog All Data Logs"
</t>
  </si>
  <si>
    <t xml:space="preserve">set log-collector-group Default_Collector_Group log-settings wildfire match-list Email_Malicious_Verdicts send-email Sample_Email_Profile
</t>
  </si>
  <si>
    <t xml:space="preserve">set log-collector-group Default_Collector_Group log-settings wildfire match-list Email_Malicious_Verdicts filter "(verdict eq malicious)"
</t>
  </si>
  <si>
    <t xml:space="preserve">set log-collector-group Default_Collector_Group log-settings wildfire match-list Email_Malicious_Verdicts description "Email Malicious WildFire Verdicts"
</t>
  </si>
  <si>
    <t xml:space="preserve">set log-collector-group Default_Collector_Group log-settings wildfire match-list Email_Phishing_Verdicts send-email Sample_Email_Profile
</t>
  </si>
  <si>
    <t xml:space="preserve">set log-collector-group Default_Collector_Group log-settings wildfire match-list Email_Phishing_Verdicts filter "(verdict eq phishing)"
</t>
  </si>
  <si>
    <t xml:space="preserve">set log-collector-group Default_Collector_Group log-settings wildfire match-list Email_Phishing_Verdicts description "Email All Phishing Verdicts"
</t>
  </si>
  <si>
    <t xml:space="preserve">set log-collector-group Default_Collector_Group log-settings wildfire match-list Syslog_WildFire_Logs send-syslog Sample_Syslog_Profile
</t>
  </si>
  <si>
    <t xml:space="preserve">set log-collector-group Default_Collector_Group log-settings wildfire match-list Syslog_WildFire_Logs filter "All Logs"
</t>
  </si>
  <si>
    <t xml:space="preserve">set log-collector-group Default_Collector_Group log-settings wildfire match-list Syslog_WildFire_Logs description "Syslog All WildFire Logs"
</t>
  </si>
  <si>
    <t xml:space="preserve">set log-collector-group Default_Collector_Group log-settings correlation match-list Email_Critical_Correlations send-email Sample_Email_Profile
</t>
  </si>
  <si>
    <t xml:space="preserve">set log-collector-group Default_Collector_Group log-settings correlation match-list Email_Critical_Correlations filter "(severity geq medium)"
</t>
  </si>
  <si>
    <t xml:space="preserve">set log-collector-group Default_Collector_Group log-settings correlation match-list Email_Critical_Correlations description "Emal all Critical Correlation Events"
</t>
  </si>
  <si>
    <t xml:space="preserve">set log-collector-group Default_Collector_Group log-settings correlation match-list Syslog_Correlation_Logs send-syslog Sample_Syslog_Profile
</t>
  </si>
  <si>
    <t xml:space="preserve">set log-collector-group Default_Collector_Group log-settings correlation match-list Syslog_Correlation_Logs filter "All Logs"
</t>
  </si>
  <si>
    <t xml:space="preserve">set log-collector-group Default_Collector_Group log-settings correlation match-list Syslog_Correlation_Logs description "Syslog All Correlation Logs"
</t>
  </si>
  <si>
    <t xml:space="preserve">set log-collector-group Default_Collector_Group log-settings auth match-list Syslog_Auth_Logs send-syslog Sample_Syslog_Profile
</t>
  </si>
  <si>
    <t xml:space="preserve">set log-collector-group Default_Collector_Group log-settings auth match-list Syslog_Auth_Logs filter "All Logs"
</t>
  </si>
  <si>
    <t xml:space="preserve">set log-collector-group Default_Collector_Group log-settings auth match-list Syslog_Auth_Logs description "Syslog All Authentication Logs"
</t>
  </si>
  <si>
    <t xml:space="preserve">set log-collector-group Default_Collector_Group log-settings userid match-list Syslog_User-ID_Logs send-syslog Sample_Syslog_Profile
</t>
  </si>
  <si>
    <t xml:space="preserve">set log-collector-group Default_Collector_Group log-settings userid match-list Syslog_User-ID_Logs filter "All Logs"
</t>
  </si>
  <si>
    <t xml:space="preserve">set log-collector-group Default_Collector_Group log-settings userid match-list Syslog_User-ID_Logs description "Syslog All User-ID Logs"
</t>
  </si>
  <si>
    <t xml:space="preserve">set log-collector-group Default_Collector_Group log-settings tunnel match-list Syslog_Tunnel_Logs send-syslog Sample_Syslog_Profile
</t>
  </si>
  <si>
    <t xml:space="preserve">set log-collector-group Default_Collector_Group log-settings tunnel match-list Syslog_Tunnel_Logs filter "All Logs"
</t>
  </si>
  <si>
    <t xml:space="preserve">set log-collector-group Default_Collector_Group log-settings tunnel match-list Syslog_Tunnel_Logs description "Syslog All Tunnel Logs"
</t>
  </si>
  <si>
    <t xml:space="preserve">set log-collector-group Default_Collector_Group logfwd-setting
</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</si>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</sst>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t="b">
        <v>1</v>
      </c>
      <c r="C29"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9"/>
  <sheetViews>
    <sheetView workbookViewId="0"/>
  </sheetViews>
  <sheetFormatPr defaultRowHeight="15"/>
  <sheetData>
    <row r="2" spans="1:1">
      <c r="A2" t="s">
        <v>84</v>
      </c>
    </row>
    <row r="3" spans="1:1">
      <c r="A3" t="s">
        <v>85</v>
      </c>
    </row>
    <row r="4" spans="1:1">
      <c r="A4" t="s">
        <v>86</v>
      </c>
    </row>
    <row r="5" spans="1:1">
      <c r="A5" t="s">
        <v>87</v>
      </c>
    </row>
    <row r="6" spans="1:1">
      <c r="A6" t="s">
        <v>88</v>
      </c>
    </row>
    <row r="7" spans="1:1">
      <c r="A7" t="s">
        <v>89</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6" spans="1:1">
      <c r="A16" t="s">
        <v>88</v>
      </c>
    </row>
    <row r="17" spans="1:1">
      <c r="A17" t="s">
        <v>90</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91</v>
      </c>
    </row>
    <row r="21" spans="1:1">
      <c r="A21" t="s">
        <v>88</v>
      </c>
    </row>
    <row r="22" spans="1:1">
      <c r="A22" t="s">
        <v>92</v>
      </c>
    </row>
    <row r="23" spans="1:1">
      <c r="A23" t="s">
        <v>93</v>
      </c>
    </row>
    <row r="24" spans="1:1">
      <c r="A24" t="s">
        <v>94</v>
      </c>
    </row>
    <row r="25" spans="1:1">
      <c r="A25" t="s">
        <v>95</v>
      </c>
    </row>
    <row r="26" spans="1:1">
      <c r="A26" t="s">
        <v>96</v>
      </c>
    </row>
    <row r="27" spans="1:1">
      <c r="A27" t="s">
        <v>97</v>
      </c>
    </row>
    <row r="28" spans="1:1">
      <c r="A28" t="s">
        <v>98</v>
      </c>
    </row>
    <row r="29" spans="1:1">
      <c r="A29" t="s">
        <v>99</v>
      </c>
    </row>
    <row r="30" spans="1:1">
      <c r="A30" t="s">
        <v>100</v>
      </c>
    </row>
    <row r="31" spans="1:1">
      <c r="A31" t="s">
        <v>101</v>
      </c>
    </row>
    <row r="32" spans="1:1">
      <c r="A32" t="s">
        <v>102</v>
      </c>
    </row>
    <row r="33" spans="1:1">
      <c r="A33" t="s">
        <v>103</v>
      </c>
    </row>
    <row r="34" spans="1:1">
      <c r="A34" t="s">
        <v>104</v>
      </c>
    </row>
    <row r="35" spans="1:1">
      <c r="A35" t="s">
        <v>105</v>
      </c>
    </row>
    <row r="36" spans="1:1">
      <c r="A36">
        <f>SUBSTITUTE("set deviceconfig system config-bundle-export-schedule Recommended_Config_Export protocol scp hostname {{ CONFIG_EXPORT_IP }}", "{{ CONFIG_EXPORT_IP }}", 'values'!B7)</f>
        <v>0</v>
      </c>
    </row>
    <row r="37" spans="1:1">
      <c r="A37" t="s">
        <v>106</v>
      </c>
    </row>
    <row r="38" spans="1:1">
      <c r="A38" t="s">
        <v>107</v>
      </c>
    </row>
    <row r="39" spans="1:1">
      <c r="A39" t="s">
        <v>108</v>
      </c>
    </row>
    <row r="40" spans="1:1">
      <c r="A40" t="s">
        <v>109</v>
      </c>
    </row>
    <row r="41" spans="1:1">
      <c r="A41" t="s">
        <v>110</v>
      </c>
    </row>
    <row r="42" spans="1:1">
      <c r="A42" t="s">
        <v>111</v>
      </c>
    </row>
    <row r="43" spans="1:1">
      <c r="A43" t="s">
        <v>112</v>
      </c>
    </row>
    <row r="44" spans="1:1">
      <c r="A44" t="s">
        <v>113</v>
      </c>
    </row>
    <row r="45" spans="1:1">
      <c r="A45" t="s">
        <v>88</v>
      </c>
    </row>
    <row r="46" spans="1:1">
      <c r="A46" t="s">
        <v>114</v>
      </c>
    </row>
    <row r="47" spans="1:1">
      <c r="A47" t="s">
        <v>115</v>
      </c>
    </row>
    <row r="48" spans="1:1">
      <c r="A48">
        <f>SUBSTITUTE("set panorama log-settings email Sample_Email_Profile server Sample_Email_Profile gateway {{ EMAIL_PROFILE_GATEWAY }}", "{{ EMAIL_PROFILE_GATEWAY }}", 'values'!B25)</f>
        <v>0</v>
      </c>
    </row>
    <row r="49" spans="1:1">
      <c r="A49">
        <f>SUBSTITUTE("set panorama log-settings email Sample_Email_Profile server Sample_Email_Profile from {{ EMAIL_PROFILE_FROM }}", "{{ EMAIL_PROFILE_FROM }}", 'values'!B26)</f>
        <v>0</v>
      </c>
    </row>
    <row r="50" spans="1:1">
      <c r="A50">
        <f>SUBSTITUTE("set panorama log-settings email Sample_Email_Profile server Sample_Email_Profile to {{ EMAIL_PROFILE_TO }}", "{{ EMAIL_PROFILE_TO }}", 'values'!B27)</f>
        <v>0</v>
      </c>
    </row>
    <row r="51" spans="1:1">
      <c r="A51" t="s">
        <v>116</v>
      </c>
    </row>
    <row r="52" spans="1:1">
      <c r="A52" t="s">
        <v>117</v>
      </c>
    </row>
    <row r="53" spans="1:1">
      <c r="A53" t="s">
        <v>118</v>
      </c>
    </row>
    <row r="54" spans="1:1">
      <c r="A54" t="s">
        <v>119</v>
      </c>
    </row>
    <row r="55" spans="1:1">
      <c r="A55" t="s">
        <v>120</v>
      </c>
    </row>
    <row r="56" spans="1:1">
      <c r="A56">
        <f>SUBSTITUTE("set panorama log-settings syslog Sample_Syslog_Profile server Sample_Syslog server {{ SYSLOG_SERVER }}", "{{ SYSLOG_SERVER }}", 'values'!B28)</f>
        <v>0</v>
      </c>
    </row>
    <row r="57" spans="1:1">
      <c r="A57" t="s">
        <v>121</v>
      </c>
    </row>
    <row r="58" spans="1:1">
      <c r="A58" t="s">
        <v>122</v>
      </c>
    </row>
    <row r="59" spans="1:1">
      <c r="A59" t="s">
        <v>123</v>
      </c>
    </row>
    <row r="60" spans="1:1">
      <c r="A60" t="s">
        <v>124</v>
      </c>
    </row>
    <row r="61" spans="1:1">
      <c r="A61" t="s">
        <v>125</v>
      </c>
    </row>
    <row r="62" spans="1:1">
      <c r="A62" t="s">
        <v>126</v>
      </c>
    </row>
    <row r="63" spans="1:1">
      <c r="A63" t="s">
        <v>127</v>
      </c>
    </row>
    <row r="64" spans="1:1">
      <c r="A64" t="s">
        <v>128</v>
      </c>
    </row>
    <row r="65" spans="1:1">
      <c r="A65" t="s">
        <v>129</v>
      </c>
    </row>
    <row r="66" spans="1:1">
      <c r="A66" t="s">
        <v>130</v>
      </c>
    </row>
    <row r="67" spans="1:1">
      <c r="A67" t="s">
        <v>131</v>
      </c>
    </row>
    <row r="68" spans="1:1">
      <c r="A68" t="s">
        <v>132</v>
      </c>
    </row>
    <row r="69" spans="1:1">
      <c r="A69" t="s">
        <v>133</v>
      </c>
    </row>
    <row r="70" spans="1:1">
      <c r="A70" t="s">
        <v>134</v>
      </c>
    </row>
    <row r="71" spans="1:1">
      <c r="A71" t="s">
        <v>135</v>
      </c>
    </row>
    <row r="72" spans="1:1">
      <c r="A72" t="s">
        <v>136</v>
      </c>
    </row>
    <row r="73" spans="1:1">
      <c r="A73" t="s">
        <v>137</v>
      </c>
    </row>
    <row r="74" spans="1:1">
      <c r="A74" t="s">
        <v>138</v>
      </c>
    </row>
    <row r="75" spans="1:1">
      <c r="A75" t="s">
        <v>139</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6" spans="1:1">
      <c r="A86" t="s">
        <v>88</v>
      </c>
    </row>
    <row r="87" spans="1:1">
      <c r="A87" t="s">
        <v>88</v>
      </c>
    </row>
    <row r="88" spans="1:1">
      <c r="A88" t="s">
        <v>150</v>
      </c>
    </row>
    <row r="89" spans="1:1">
      <c r="A89" t="s">
        <v>88</v>
      </c>
    </row>
    <row r="90" spans="1:1">
      <c r="A90" t="s">
        <v>151</v>
      </c>
    </row>
    <row r="91" spans="1:1">
      <c r="A91" t="s">
        <v>152</v>
      </c>
    </row>
    <row r="92" spans="1:1">
      <c r="A92" t="s">
        <v>153</v>
      </c>
    </row>
    <row r="93" spans="1:1">
      <c r="A93" t="s">
        <v>154</v>
      </c>
    </row>
    <row r="94" spans="1:1">
      <c r="A94" t="s">
        <v>155</v>
      </c>
    </row>
    <row r="95" spans="1:1">
      <c r="A95">
        <f>SUBSTITUTE("set shared address Sinkhole-IPv4 ip-netmask {{ SINKHOLE_IPV4 }}", "{{ SINKHOLE_IPV4 }}", 'values'!B22)</f>
        <v>0</v>
      </c>
    </row>
    <row r="96" spans="1:1">
      <c r="A96">
        <f>SUBSTITUTE("set shared address Sinkhole-IPv6 ip-netmask {{ SINKHOLE_IPV6 }}", "{{ SINKHOLE_IPV6 }}", 'values'!B23)</f>
        <v>0</v>
      </c>
    </row>
    <row r="97" spans="1:1">
      <c r="A97" t="s">
        <v>156</v>
      </c>
    </row>
    <row r="98" spans="1:1">
      <c r="A98" t="s">
        <v>157</v>
      </c>
    </row>
    <row r="99" spans="1:1">
      <c r="A99" t="s">
        <v>158</v>
      </c>
    </row>
    <row r="100" spans="1:1">
      <c r="A100" t="s">
        <v>159</v>
      </c>
    </row>
    <row r="101" spans="1:1">
      <c r="A101" t="s">
        <v>160</v>
      </c>
    </row>
    <row r="102" spans="1:1">
      <c r="A102" t="s">
        <v>161</v>
      </c>
    </row>
    <row r="103" spans="1:1">
      <c r="A103" t="s">
        <v>88</v>
      </c>
    </row>
    <row r="104" spans="1:1">
      <c r="A104" t="s">
        <v>162</v>
      </c>
    </row>
    <row r="105" spans="1:1">
      <c r="A105" t="s">
        <v>163</v>
      </c>
    </row>
    <row r="106" spans="1:1">
      <c r="A106" t="s">
        <v>164</v>
      </c>
    </row>
    <row r="107" spans="1:1">
      <c r="A107" t="s">
        <v>165</v>
      </c>
    </row>
    <row r="108" spans="1:1">
      <c r="A108" t="s">
        <v>166</v>
      </c>
    </row>
    <row r="109" spans="1:1">
      <c r="A109" t="s">
        <v>167</v>
      </c>
    </row>
    <row r="110" spans="1:1">
      <c r="A110" t="s">
        <v>168</v>
      </c>
    </row>
    <row r="111" spans="1:1">
      <c r="A111" t="s">
        <v>169</v>
      </c>
    </row>
    <row r="112" spans="1:1">
      <c r="A112" t="s">
        <v>170</v>
      </c>
    </row>
    <row r="113" spans="1:1">
      <c r="A113" t="s">
        <v>171</v>
      </c>
    </row>
    <row r="114" spans="1:1">
      <c r="A114" t="s">
        <v>172</v>
      </c>
    </row>
    <row r="115" spans="1:1">
      <c r="A115" t="s">
        <v>173</v>
      </c>
    </row>
    <row r="116" spans="1:1">
      <c r="A116" t="s">
        <v>174</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6" spans="1:1">
      <c r="A126" t="s">
        <v>88</v>
      </c>
    </row>
    <row r="127" spans="1:1">
      <c r="A127" t="s">
        <v>184</v>
      </c>
    </row>
    <row r="128" spans="1:1">
      <c r="A128" t="s">
        <v>185</v>
      </c>
    </row>
    <row r="129" spans="1:1">
      <c r="A129" t="s">
        <v>186</v>
      </c>
    </row>
    <row r="130" spans="1:1">
      <c r="A130" t="s">
        <v>187</v>
      </c>
    </row>
    <row r="131" spans="1:1">
      <c r="A131" t="s">
        <v>188</v>
      </c>
    </row>
    <row r="132" spans="1:1">
      <c r="A132" t="s">
        <v>189</v>
      </c>
    </row>
    <row r="133" spans="1:1">
      <c r="A133" t="s">
        <v>190</v>
      </c>
    </row>
    <row r="134" spans="1:1">
      <c r="A134" t="s">
        <v>191</v>
      </c>
    </row>
    <row r="135" spans="1:1">
      <c r="A135" t="s">
        <v>192</v>
      </c>
    </row>
    <row r="136" spans="1:1">
      <c r="A136" t="s">
        <v>193</v>
      </c>
    </row>
    <row r="137" spans="1:1">
      <c r="A137" t="s">
        <v>194</v>
      </c>
    </row>
    <row r="138" spans="1:1">
      <c r="A138" t="s">
        <v>195</v>
      </c>
    </row>
    <row r="139" spans="1:1">
      <c r="A139" t="s">
        <v>196</v>
      </c>
    </row>
    <row r="140" spans="1:1">
      <c r="A140" t="s">
        <v>197</v>
      </c>
    </row>
    <row r="141" spans="1:1">
      <c r="A141" t="s">
        <v>198</v>
      </c>
    </row>
    <row r="142" spans="1:1">
      <c r="A142" t="s">
        <v>199</v>
      </c>
    </row>
    <row r="143" spans="1:1">
      <c r="A143" t="s">
        <v>200</v>
      </c>
    </row>
    <row r="144" spans="1:1">
      <c r="A144" t="s">
        <v>201</v>
      </c>
    </row>
    <row r="145" spans="1:1">
      <c r="A145" t="s">
        <v>88</v>
      </c>
    </row>
    <row r="146" spans="1:1">
      <c r="A146" t="s">
        <v>202</v>
      </c>
    </row>
    <row r="147" spans="1:1">
      <c r="A147" t="s">
        <v>203</v>
      </c>
    </row>
    <row r="148" spans="1:1">
      <c r="A148" t="s">
        <v>204</v>
      </c>
    </row>
    <row r="149" spans="1:1">
      <c r="A149" t="s">
        <v>205</v>
      </c>
    </row>
    <row r="150" spans="1:1">
      <c r="A150" t="s">
        <v>206</v>
      </c>
    </row>
    <row r="151" spans="1:1">
      <c r="A151" t="s">
        <v>207</v>
      </c>
    </row>
    <row r="152" spans="1:1">
      <c r="A152" t="s">
        <v>208</v>
      </c>
    </row>
    <row r="153" spans="1:1">
      <c r="A153" t="s">
        <v>209</v>
      </c>
    </row>
    <row r="154" spans="1:1">
      <c r="A154" t="s">
        <v>210</v>
      </c>
    </row>
    <row r="155" spans="1:1">
      <c r="A155" t="s">
        <v>211</v>
      </c>
    </row>
    <row r="156" spans="1:1">
      <c r="A156" t="s">
        <v>212</v>
      </c>
    </row>
    <row r="157" spans="1:1">
      <c r="A157" t="s">
        <v>213</v>
      </c>
    </row>
    <row r="158" spans="1:1">
      <c r="A158"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f>SUBSTITUTE("set shared profiles spyware Outbound-AS botnet-domains sinkhole ipv4-address {{ SINKHOLE_IPV4 }}", "{{ SINKHOLE_IPV4 }}", 'values'!B22)</f>
        <v>0</v>
      </c>
    </row>
    <row r="209" spans="1:1">
      <c r="A209">
        <f>SUBSTITUTE("set shared profiles spyware Outbound-AS botnet-domains sinkhole ipv6-address {{ SINKHOLE_IPV6 }}", "{{ SINKHOLE_IPV6 }}", 'values'!B23)</f>
        <v>0</v>
      </c>
    </row>
    <row r="210" spans="1:1">
      <c r="A210" t="s">
        <v>264</v>
      </c>
    </row>
    <row r="211" spans="1:1">
      <c r="A211" t="s">
        <v>265</v>
      </c>
    </row>
    <row r="212" spans="1:1">
      <c r="A212" t="s">
        <v>266</v>
      </c>
    </row>
    <row r="213" spans="1:1">
      <c r="A213" t="s">
        <v>267</v>
      </c>
    </row>
    <row r="214" spans="1:1">
      <c r="A214" t="s">
        <v>268</v>
      </c>
    </row>
    <row r="215" spans="1:1">
      <c r="A215" t="s">
        <v>269</v>
      </c>
    </row>
    <row r="216" spans="1:1">
      <c r="A216" t="s">
        <v>270</v>
      </c>
    </row>
    <row r="217" spans="1:1">
      <c r="A217" t="s">
        <v>271</v>
      </c>
    </row>
    <row r="218" spans="1:1">
      <c r="A218" t="s">
        <v>272</v>
      </c>
    </row>
    <row r="219" spans="1:1">
      <c r="A219" t="s">
        <v>273</v>
      </c>
    </row>
    <row r="220" spans="1:1">
      <c r="A220" t="s">
        <v>274</v>
      </c>
    </row>
    <row r="221" spans="1:1">
      <c r="A221" t="s">
        <v>275</v>
      </c>
    </row>
    <row r="222" spans="1:1">
      <c r="A222">
        <f>SUBSTITUTE("set shared profiles spyware Inbound-AS botnet-domains sinkhole ipv4-address {{ SINKHOLE_IPV4 }}", "{{ SINKHOLE_IPV4 }}", 'values'!B22)</f>
        <v>0</v>
      </c>
    </row>
    <row r="223" spans="1:1">
      <c r="A223">
        <f>SUBSTITUTE("set shared profiles spyware Inbound-AS botnet-domains sinkhole ipv6-address {{ SINKHOLE_IPV6 }}", "{{ SINKHOLE_IPV6 }}", 'values'!B23)</f>
        <v>0</v>
      </c>
    </row>
    <row r="224" spans="1:1">
      <c r="A224" t="s">
        <v>276</v>
      </c>
    </row>
    <row r="225" spans="1:1">
      <c r="A225" t="s">
        <v>277</v>
      </c>
    </row>
    <row r="226" spans="1:1">
      <c r="A226" t="s">
        <v>278</v>
      </c>
    </row>
    <row r="227" spans="1:1">
      <c r="A227" t="s">
        <v>279</v>
      </c>
    </row>
    <row r="228" spans="1:1">
      <c r="A228" t="s">
        <v>280</v>
      </c>
    </row>
    <row r="229" spans="1:1">
      <c r="A229" t="s">
        <v>281</v>
      </c>
    </row>
    <row r="230" spans="1:1">
      <c r="A230" t="s">
        <v>282</v>
      </c>
    </row>
    <row r="231" spans="1:1">
      <c r="A231" t="s">
        <v>283</v>
      </c>
    </row>
    <row r="232" spans="1:1">
      <c r="A232" t="s">
        <v>284</v>
      </c>
    </row>
    <row r="233" spans="1:1">
      <c r="A233" t="s">
        <v>285</v>
      </c>
    </row>
    <row r="234" spans="1:1">
      <c r="A234" t="s">
        <v>286</v>
      </c>
    </row>
    <row r="235" spans="1:1">
      <c r="A235" t="s">
        <v>287</v>
      </c>
    </row>
    <row r="236" spans="1:1">
      <c r="A236">
        <f>SUBSTITUTE("set shared profiles spyware Internal-AS botnet-domains sinkhole ipv4-address {{ SINKHOLE_IPV4 }}", "{{ SINKHOLE_IPV4 }}", 'values'!B22)</f>
        <v>0</v>
      </c>
    </row>
    <row r="237" spans="1:1">
      <c r="A237">
        <f>SUBSTITUTE("set shared profiles spyware Internal-AS botnet-domains sinkhole ipv6-address {{ SINKHOLE_IPV6 }}", "{{ SINKHOLE_IPV6 }}", 'values'!B23)</f>
        <v>0</v>
      </c>
    </row>
    <row r="238" spans="1:1">
      <c r="A238" t="s">
        <v>288</v>
      </c>
    </row>
    <row r="239" spans="1:1">
      <c r="A239" t="s">
        <v>289</v>
      </c>
    </row>
    <row r="240" spans="1:1">
      <c r="A240" t="s">
        <v>290</v>
      </c>
    </row>
    <row r="241" spans="1:1">
      <c r="A241" t="s">
        <v>291</v>
      </c>
    </row>
    <row r="242" spans="1:1">
      <c r="A242" t="s">
        <v>292</v>
      </c>
    </row>
    <row r="243" spans="1:1">
      <c r="A243" t="s">
        <v>293</v>
      </c>
    </row>
    <row r="244" spans="1:1">
      <c r="A244" t="s">
        <v>294</v>
      </c>
    </row>
    <row r="245" spans="1:1">
      <c r="A245" t="s">
        <v>295</v>
      </c>
    </row>
    <row r="246" spans="1:1">
      <c r="A246" t="s">
        <v>296</v>
      </c>
    </row>
    <row r="247" spans="1:1">
      <c r="A247" t="s">
        <v>297</v>
      </c>
    </row>
    <row r="248" spans="1:1">
      <c r="A248" t="s">
        <v>298</v>
      </c>
    </row>
    <row r="249" spans="1:1">
      <c r="A249" t="s">
        <v>299</v>
      </c>
    </row>
    <row r="250" spans="1:1">
      <c r="A250">
        <f>SUBSTITUTE("set shared profiles spyware Alert-Only-AS botnet-domains sinkhole ipv4-address {{ SINKHOLE_IPV4 }}", "{{ SINKHOLE_IPV4 }}", 'values'!B22)</f>
        <v>0</v>
      </c>
    </row>
    <row r="251" spans="1:1">
      <c r="A251">
        <f>SUBSTITUTE("set shared profiles spyware Alert-Only-AS botnet-domains sinkhole ipv6-address {{ SINKHOLE_IPV6 }}", "{{ SINKHOLE_IPV6 }}", 'values'!B23)</f>
        <v>0</v>
      </c>
    </row>
    <row r="252" spans="1:1">
      <c r="A252" t="s">
        <v>300</v>
      </c>
    </row>
    <row r="253" spans="1:1">
      <c r="A253" t="s">
        <v>301</v>
      </c>
    </row>
    <row r="254" spans="1:1">
      <c r="A254" t="s">
        <v>302</v>
      </c>
    </row>
    <row r="255" spans="1:1">
      <c r="A255" t="s">
        <v>303</v>
      </c>
    </row>
    <row r="256" spans="1:1">
      <c r="A256" t="s">
        <v>304</v>
      </c>
    </row>
    <row r="257" spans="1:1">
      <c r="A257" t="s">
        <v>305</v>
      </c>
    </row>
    <row r="258" spans="1:1">
      <c r="A258" t="s">
        <v>306</v>
      </c>
    </row>
    <row r="259" spans="1:1">
      <c r="A259" t="s">
        <v>307</v>
      </c>
    </row>
    <row r="260" spans="1:1">
      <c r="A260">
        <f>SUBSTITUTE("set shared profiles spyware Exception-AS botnet-domains sinkhole ipv4-address {{ SINKHOLE_IPV4 }}", "{{ SINKHOLE_IPV4 }}", 'values'!B22)</f>
        <v>0</v>
      </c>
    </row>
    <row r="261" spans="1:1">
      <c r="A261">
        <f>SUBSTITUTE("set shared profiles spyware Exception-AS botnet-domains sinkhole ipv6-address {{ SINKHOLE_IPV6 }}", "{{ SINKHOLE_IPV6 }}", 'values'!B23)</f>
        <v>0</v>
      </c>
    </row>
    <row r="262" spans="1:1">
      <c r="A262" t="s">
        <v>308</v>
      </c>
    </row>
    <row r="263" spans="1:1">
      <c r="A263" t="s">
        <v>309</v>
      </c>
    </row>
    <row r="264" spans="1:1">
      <c r="A264" t="s">
        <v>310</v>
      </c>
    </row>
    <row r="265" spans="1:1">
      <c r="A265" t="s">
        <v>311</v>
      </c>
    </row>
    <row r="266" spans="1:1">
      <c r="A266" t="s">
        <v>312</v>
      </c>
    </row>
    <row r="267" spans="1:1">
      <c r="A267" t="s">
        <v>313</v>
      </c>
    </row>
    <row r="268" spans="1:1">
      <c r="A268" t="s">
        <v>314</v>
      </c>
    </row>
    <row r="269" spans="1:1">
      <c r="A269" t="s">
        <v>315</v>
      </c>
    </row>
    <row r="270" spans="1:1">
      <c r="A270" t="s">
        <v>316</v>
      </c>
    </row>
    <row r="271" spans="1:1">
      <c r="A271" t="s">
        <v>317</v>
      </c>
    </row>
    <row r="272" spans="1:1">
      <c r="A272" t="s">
        <v>318</v>
      </c>
    </row>
    <row r="273" spans="1:1">
      <c r="A273" t="s">
        <v>319</v>
      </c>
    </row>
    <row r="274" spans="1:1">
      <c r="A274" t="s">
        <v>320</v>
      </c>
    </row>
    <row r="275" spans="1:1">
      <c r="A275" t="s">
        <v>321</v>
      </c>
    </row>
    <row r="276" spans="1:1">
      <c r="A276" t="s">
        <v>322</v>
      </c>
    </row>
    <row r="277" spans="1:1">
      <c r="A277" t="s">
        <v>323</v>
      </c>
    </row>
    <row r="278" spans="1:1">
      <c r="A278" t="s">
        <v>324</v>
      </c>
    </row>
    <row r="279" spans="1:1">
      <c r="A279" t="s">
        <v>325</v>
      </c>
    </row>
    <row r="280" spans="1:1">
      <c r="A280" t="s">
        <v>326</v>
      </c>
    </row>
    <row r="281" spans="1:1">
      <c r="A281" t="s">
        <v>327</v>
      </c>
    </row>
    <row r="282" spans="1:1">
      <c r="A282" t="s">
        <v>328</v>
      </c>
    </row>
    <row r="283" spans="1:1">
      <c r="A283" t="s">
        <v>329</v>
      </c>
    </row>
    <row r="284" spans="1:1">
      <c r="A284" t="s">
        <v>330</v>
      </c>
    </row>
    <row r="285" spans="1:1">
      <c r="A285" t="s">
        <v>331</v>
      </c>
    </row>
    <row r="286" spans="1:1">
      <c r="A286" t="s">
        <v>332</v>
      </c>
    </row>
    <row r="287" spans="1:1">
      <c r="A287" t="s">
        <v>333</v>
      </c>
    </row>
    <row r="288" spans="1:1">
      <c r="A288" t="s">
        <v>334</v>
      </c>
    </row>
    <row r="289" spans="1:1">
      <c r="A289" t="s">
        <v>335</v>
      </c>
    </row>
    <row r="290" spans="1:1">
      <c r="A290" t="s">
        <v>336</v>
      </c>
    </row>
    <row r="291" spans="1:1">
      <c r="A291" t="s">
        <v>337</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0" spans="1:1">
      <c r="A390" t="s">
        <v>88</v>
      </c>
    </row>
    <row r="391" spans="1:1">
      <c r="A391" t="s">
        <v>436</v>
      </c>
    </row>
    <row r="392" spans="1:1">
      <c r="A392" t="s">
        <v>437</v>
      </c>
    </row>
    <row r="393" spans="1:1">
      <c r="A393" t="s">
        <v>438</v>
      </c>
    </row>
    <row r="394" spans="1:1">
      <c r="A394" t="s">
        <v>439</v>
      </c>
    </row>
    <row r="395" spans="1:1">
      <c r="A395" t="s">
        <v>440</v>
      </c>
    </row>
    <row r="396" spans="1:1">
      <c r="A396" t="s">
        <v>441</v>
      </c>
    </row>
    <row r="397" spans="1:1">
      <c r="A397" t="s">
        <v>442</v>
      </c>
    </row>
    <row r="398" spans="1:1">
      <c r="A398" t="s">
        <v>443</v>
      </c>
    </row>
    <row r="399" spans="1:1">
      <c r="A399" t="s">
        <v>444</v>
      </c>
    </row>
    <row r="400" spans="1:1">
      <c r="A400" t="s">
        <v>445</v>
      </c>
    </row>
    <row r="401" spans="1:1">
      <c r="A401" t="s">
        <v>446</v>
      </c>
    </row>
    <row r="402" spans="1:1">
      <c r="A402" t="s">
        <v>447</v>
      </c>
    </row>
    <row r="403" spans="1:1">
      <c r="A403" t="s">
        <v>448</v>
      </c>
    </row>
    <row r="404" spans="1:1">
      <c r="A404" t="s">
        <v>449</v>
      </c>
    </row>
    <row r="405" spans="1:1">
      <c r="A405" t="s">
        <v>450</v>
      </c>
    </row>
    <row r="406" spans="1:1">
      <c r="A406" t="s">
        <v>451</v>
      </c>
    </row>
    <row r="407" spans="1:1">
      <c r="A407" t="s">
        <v>452</v>
      </c>
    </row>
    <row r="408" spans="1:1">
      <c r="A408" t="s">
        <v>453</v>
      </c>
    </row>
    <row r="409" spans="1:1">
      <c r="A409" t="s">
        <v>454</v>
      </c>
    </row>
    <row r="410" spans="1:1">
      <c r="A410" t="s">
        <v>455</v>
      </c>
    </row>
    <row r="411" spans="1:1">
      <c r="A411" t="s">
        <v>456</v>
      </c>
    </row>
    <row r="412" spans="1:1">
      <c r="A412" t="s">
        <v>457</v>
      </c>
    </row>
    <row r="413" spans="1:1">
      <c r="A413" t="s">
        <v>458</v>
      </c>
    </row>
    <row r="414" spans="1:1">
      <c r="A414" t="s">
        <v>459</v>
      </c>
    </row>
    <row r="415" spans="1:1">
      <c r="A415" t="s">
        <v>460</v>
      </c>
    </row>
    <row r="416" spans="1:1">
      <c r="A416" t="s">
        <v>461</v>
      </c>
    </row>
    <row r="417" spans="1:1">
      <c r="A417" t="s">
        <v>462</v>
      </c>
    </row>
    <row r="418" spans="1:1">
      <c r="A418" t="s">
        <v>463</v>
      </c>
    </row>
    <row r="419" spans="1:1">
      <c r="A419" t="s">
        <v>464</v>
      </c>
    </row>
    <row r="420" spans="1:1">
      <c r="A420" t="s">
        <v>88</v>
      </c>
    </row>
    <row r="421" spans="1:1">
      <c r="A421" t="s">
        <v>465</v>
      </c>
    </row>
    <row r="422" spans="1:1">
      <c r="A422" t="s">
        <v>466</v>
      </c>
    </row>
    <row r="423" spans="1:1">
      <c r="A423" t="s">
        <v>467</v>
      </c>
    </row>
    <row r="424" spans="1:1">
      <c r="A424" t="s">
        <v>468</v>
      </c>
    </row>
    <row r="425" spans="1:1">
      <c r="A425" t="s">
        <v>469</v>
      </c>
    </row>
    <row r="426" spans="1:1">
      <c r="A426" t="s">
        <v>470</v>
      </c>
    </row>
    <row r="427" spans="1:1">
      <c r="A427" t="s">
        <v>471</v>
      </c>
    </row>
    <row r="428" spans="1:1">
      <c r="A428" t="s">
        <v>472</v>
      </c>
    </row>
    <row r="429" spans="1:1">
      <c r="A429" t="s">
        <v>473</v>
      </c>
    </row>
    <row r="430" spans="1:1">
      <c r="A430" t="s">
        <v>474</v>
      </c>
    </row>
    <row r="431" spans="1:1">
      <c r="A431" t="s">
        <v>475</v>
      </c>
    </row>
    <row r="432" spans="1:1">
      <c r="A432" t="s">
        <v>476</v>
      </c>
    </row>
    <row r="433" spans="1:1">
      <c r="A433" t="s">
        <v>477</v>
      </c>
    </row>
    <row r="434" spans="1:1">
      <c r="A434" t="s">
        <v>478</v>
      </c>
    </row>
    <row r="435" spans="1:1">
      <c r="A435" t="s">
        <v>479</v>
      </c>
    </row>
    <row r="436" spans="1:1">
      <c r="A436" t="s">
        <v>480</v>
      </c>
    </row>
    <row r="437" spans="1:1">
      <c r="A437" t="s">
        <v>481</v>
      </c>
    </row>
    <row r="438" spans="1:1">
      <c r="A438" t="s">
        <v>482</v>
      </c>
    </row>
    <row r="439" spans="1:1">
      <c r="A439" t="s">
        <v>483</v>
      </c>
    </row>
    <row r="440" spans="1:1">
      <c r="A440" t="s">
        <v>484</v>
      </c>
    </row>
    <row r="441" spans="1:1">
      <c r="A441" t="s">
        <v>485</v>
      </c>
    </row>
    <row r="442" spans="1:1">
      <c r="A442" t="s">
        <v>486</v>
      </c>
    </row>
    <row r="443" spans="1:1">
      <c r="A443" t="s">
        <v>487</v>
      </c>
    </row>
    <row r="444" spans="1:1">
      <c r="A444" t="s">
        <v>488</v>
      </c>
    </row>
    <row r="445" spans="1:1">
      <c r="A445" t="s">
        <v>489</v>
      </c>
    </row>
    <row r="446" spans="1:1">
      <c r="A446" t="s">
        <v>490</v>
      </c>
    </row>
    <row r="447" spans="1:1">
      <c r="A447" t="s">
        <v>491</v>
      </c>
    </row>
    <row r="448" spans="1:1">
      <c r="A448" t="s">
        <v>492</v>
      </c>
    </row>
    <row r="449" spans="1:1">
      <c r="A449" t="s">
        <v>493</v>
      </c>
    </row>
    <row r="450" spans="1:1">
      <c r="A450"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7" spans="1:1">
      <c r="A527" t="s">
        <v>571</v>
      </c>
    </row>
    <row r="528" spans="1:1">
      <c r="A528" t="s">
        <v>88</v>
      </c>
    </row>
    <row r="529" spans="1:1">
      <c r="A529" t="s">
        <v>572</v>
      </c>
    </row>
    <row r="530" spans="1:1">
      <c r="A530" t="s">
        <v>573</v>
      </c>
    </row>
    <row r="531" spans="1:1">
      <c r="A531" t="s">
        <v>574</v>
      </c>
    </row>
    <row r="532" spans="1:1">
      <c r="A532" t="s">
        <v>575</v>
      </c>
    </row>
    <row r="533" spans="1:1">
      <c r="A533" t="s">
        <v>576</v>
      </c>
    </row>
    <row r="534" spans="1:1">
      <c r="A534" t="s">
        <v>577</v>
      </c>
    </row>
    <row r="535" spans="1:1">
      <c r="A535" t="s">
        <v>578</v>
      </c>
    </row>
    <row r="536" spans="1:1">
      <c r="A536" t="s">
        <v>579</v>
      </c>
    </row>
    <row r="537" spans="1:1">
      <c r="A537" t="s">
        <v>580</v>
      </c>
    </row>
    <row r="538" spans="1:1">
      <c r="A538" t="s">
        <v>581</v>
      </c>
    </row>
    <row r="539" spans="1:1">
      <c r="A539" t="s">
        <v>582</v>
      </c>
    </row>
    <row r="540" spans="1:1">
      <c r="A540" t="s">
        <v>583</v>
      </c>
    </row>
    <row r="541" spans="1:1">
      <c r="A541" t="s">
        <v>584</v>
      </c>
    </row>
    <row r="542" spans="1:1">
      <c r="A542" t="s">
        <v>585</v>
      </c>
    </row>
    <row r="543" spans="1:1">
      <c r="A543" t="s">
        <v>586</v>
      </c>
    </row>
    <row r="544" spans="1:1">
      <c r="A544" t="s">
        <v>587</v>
      </c>
    </row>
    <row r="545" spans="1:1">
      <c r="A545" t="s">
        <v>588</v>
      </c>
    </row>
    <row r="546" spans="1:1">
      <c r="A546" t="s">
        <v>589</v>
      </c>
    </row>
    <row r="547" spans="1:1">
      <c r="A547">
        <f>SUBSTITUTE("set template iron-skillet config deviceconfig system dns-setting servers primary {{ DNS_1 }}", "{{ DNS_1 }}", 'values'!B20)</f>
        <v>0</v>
      </c>
    </row>
    <row r="548" spans="1:1">
      <c r="A548">
        <f>SUBSTITUTE("set template iron-skillet config deviceconfig system dns-setting servers secondary {{ DNS_2 }}", "{{ DNS_2 }}", 'values'!B21)</f>
        <v>0</v>
      </c>
    </row>
    <row r="549" spans="1:1">
      <c r="A549">
        <f>SUBSTITUTE("set template iron-skillet config deviceconfig system ntp-servers primary-ntp-server ntp-server-address {{ NTP_1 }}", "{{ NTP_1 }}", 'values'!B16)</f>
        <v>0</v>
      </c>
    </row>
    <row r="550" spans="1:1">
      <c r="A550">
        <f>SUBSTITUTE("set template iron-skillet config deviceconfig system ntp-servers secondary-ntp-server ntp-server-address {{ NTP_2 }}", "{{ NTP_2 }}", 'values'!B17)</f>
        <v>0</v>
      </c>
    </row>
    <row r="551" spans="1:1">
      <c r="A551" t="s">
        <v>590</v>
      </c>
    </row>
    <row r="552" spans="1:1">
      <c r="A552" t="s">
        <v>591</v>
      </c>
    </row>
    <row r="553" spans="1:1">
      <c r="A553" t="s">
        <v>592</v>
      </c>
    </row>
    <row r="554" spans="1:1">
      <c r="A554" t="s">
        <v>593</v>
      </c>
    </row>
    <row r="555" spans="1:1">
      <c r="A555" t="s">
        <v>594</v>
      </c>
    </row>
    <row r="556" spans="1:1">
      <c r="A556" t="s">
        <v>595</v>
      </c>
    </row>
    <row r="557" spans="1:1">
      <c r="A557" t="s">
        <v>596</v>
      </c>
    </row>
    <row r="558" spans="1:1">
      <c r="A558" t="s">
        <v>597</v>
      </c>
    </row>
    <row r="559" spans="1:1">
      <c r="A559" t="s">
        <v>598</v>
      </c>
    </row>
    <row r="560" spans="1:1">
      <c r="A560" t="s">
        <v>599</v>
      </c>
    </row>
    <row r="561" spans="1:1">
      <c r="A561" t="s">
        <v>600</v>
      </c>
    </row>
    <row r="562" spans="1:1">
      <c r="A562" t="s">
        <v>601</v>
      </c>
    </row>
    <row r="563" spans="1:1">
      <c r="A563" t="s">
        <v>602</v>
      </c>
    </row>
    <row r="564" spans="1:1">
      <c r="A564" t="s">
        <v>603</v>
      </c>
    </row>
    <row r="565" spans="1:1">
      <c r="A565" t="s">
        <v>604</v>
      </c>
    </row>
    <row r="566" spans="1:1">
      <c r="A566" t="s">
        <v>605</v>
      </c>
    </row>
    <row r="567" spans="1:1">
      <c r="A567" t="s">
        <v>606</v>
      </c>
    </row>
    <row r="568" spans="1:1">
      <c r="A568" t="s">
        <v>607</v>
      </c>
    </row>
    <row r="569" spans="1:1">
      <c r="A569" t="s">
        <v>608</v>
      </c>
    </row>
    <row r="570" spans="1:1">
      <c r="A570" t="s">
        <v>609</v>
      </c>
    </row>
    <row r="571" spans="1:1">
      <c r="A571" t="s">
        <v>610</v>
      </c>
    </row>
    <row r="572" spans="1:1">
      <c r="A572" t="s">
        <v>611</v>
      </c>
    </row>
    <row r="573" spans="1:1">
      <c r="A573" t="s">
        <v>612</v>
      </c>
    </row>
    <row r="574" spans="1:1">
      <c r="A574" t="s">
        <v>613</v>
      </c>
    </row>
    <row r="575" spans="1:1">
      <c r="A575" t="s">
        <v>614</v>
      </c>
    </row>
    <row r="576" spans="1:1">
      <c r="A576" t="s">
        <v>615</v>
      </c>
    </row>
    <row r="577" spans="1:1">
      <c r="A577" t="s">
        <v>616</v>
      </c>
    </row>
    <row r="578" spans="1:1">
      <c r="A578" t="s">
        <v>617</v>
      </c>
    </row>
    <row r="579" spans="1:1">
      <c r="A579" t="s">
        <v>618</v>
      </c>
    </row>
    <row r="580" spans="1:1">
      <c r="A580" t="s">
        <v>619</v>
      </c>
    </row>
    <row r="581" spans="1:1">
      <c r="A581" t="s">
        <v>620</v>
      </c>
    </row>
    <row r="582" spans="1:1">
      <c r="A582" t="s">
        <v>621</v>
      </c>
    </row>
    <row r="583" spans="1:1">
      <c r="A583" t="s">
        <v>622</v>
      </c>
    </row>
    <row r="584" spans="1:1">
      <c r="A584" t="s">
        <v>623</v>
      </c>
    </row>
    <row r="585" spans="1:1">
      <c r="A585" t="s">
        <v>624</v>
      </c>
    </row>
    <row r="586" spans="1:1">
      <c r="A586" t="s">
        <v>625</v>
      </c>
    </row>
    <row r="587" spans="1:1">
      <c r="A587" t="s">
        <v>626</v>
      </c>
    </row>
    <row r="588" spans="1:1">
      <c r="A588" t="s">
        <v>627</v>
      </c>
    </row>
    <row r="589" spans="1:1">
      <c r="A589" t="s">
        <v>628</v>
      </c>
    </row>
    <row r="590" spans="1:1">
      <c r="A590" t="s">
        <v>629</v>
      </c>
    </row>
    <row r="591" spans="1:1">
      <c r="A591" t="s">
        <v>630</v>
      </c>
    </row>
    <row r="592" spans="1:1">
      <c r="A592" t="s">
        <v>631</v>
      </c>
    </row>
    <row r="593" spans="1:1">
      <c r="A593" t="s">
        <v>632</v>
      </c>
    </row>
    <row r="594" spans="1:1">
      <c r="A594" t="s">
        <v>633</v>
      </c>
    </row>
    <row r="595" spans="1:1">
      <c r="A595">
        <f>SUBSTITUTE("set template iron-skillet config shared log-settings email Sample_Email_Profile server Sample_Email_Profile gateway {{ EMAIL_PROFILE_GATEWAY }}", "{{ EMAIL_PROFILE_GATEWAY }}", 'values'!B25)</f>
        <v>0</v>
      </c>
    </row>
    <row r="596" spans="1:1">
      <c r="A596">
        <f>SUBSTITUTE("set template iron-skillet config shared log-settings email Sample_Email_Profile server Sample_Email_Profile from {{ EMAIL_PROFILE_FROM }}", "{{ EMAIL_PROFILE_FROM }}", 'values'!B26)</f>
        <v>0</v>
      </c>
    </row>
    <row r="597" spans="1:1">
      <c r="A597">
        <f>SUBSTITUTE("set template iron-skillet config shared log-settings email Sample_Email_Profile server Sample_Email_Profile to {{ EMAIL_PROFILE_TO }}", "{{ EMAIL_PROFILE_TO }}", 'values'!B27)</f>
        <v>0</v>
      </c>
    </row>
    <row r="598" spans="1:1">
      <c r="A598" t="s">
        <v>634</v>
      </c>
    </row>
    <row r="599" spans="1:1">
      <c r="A599" t="s">
        <v>635</v>
      </c>
    </row>
    <row r="600" spans="1:1">
      <c r="A600" t="s">
        <v>636</v>
      </c>
    </row>
    <row r="601" spans="1:1">
      <c r="A601">
        <f>SUBSTITUTE("set template iron-skillet config shared log-settings syslog Sample_Syslog_Profile server Sample_Syslog server {{ SYSLOG_SERVER }}", "{{ SYSLOG_SERVER }}", 'values'!B28)</f>
        <v>0</v>
      </c>
    </row>
    <row r="602" spans="1:1">
      <c r="A602" t="s">
        <v>637</v>
      </c>
    </row>
    <row r="603" spans="1:1">
      <c r="A603" t="s">
        <v>638</v>
      </c>
    </row>
    <row r="604" spans="1:1">
      <c r="A604" t="s">
        <v>639</v>
      </c>
    </row>
    <row r="605" spans="1:1">
      <c r="A605" t="s">
        <v>640</v>
      </c>
    </row>
    <row r="606" spans="1:1">
      <c r="A606" t="s">
        <v>641</v>
      </c>
    </row>
    <row r="607" spans="1:1">
      <c r="A607" t="s">
        <v>642</v>
      </c>
    </row>
    <row r="608" spans="1:1">
      <c r="A608" t="s">
        <v>643</v>
      </c>
    </row>
    <row r="609" spans="1:1">
      <c r="A609" t="s">
        <v>644</v>
      </c>
    </row>
    <row r="610" spans="1:1">
      <c r="A610" t="s">
        <v>645</v>
      </c>
    </row>
    <row r="611" spans="1:1">
      <c r="A611" t="s">
        <v>646</v>
      </c>
    </row>
    <row r="612" spans="1:1">
      <c r="A612" t="s">
        <v>647</v>
      </c>
    </row>
    <row r="613" spans="1:1">
      <c r="A613" t="s">
        <v>88</v>
      </c>
    </row>
    <row r="614" spans="1:1">
      <c r="A614" t="s">
        <v>648</v>
      </c>
    </row>
    <row r="615" spans="1:1">
      <c r="A615" t="s">
        <v>649</v>
      </c>
    </row>
    <row r="616" spans="1:1">
      <c r="A616">
        <f>SUBSTITUTE("set template-stack {{ STACK }} templates iron-skillet", "{{ STACK }}", 'values'!B9)</f>
        <v>0</v>
      </c>
    </row>
    <row r="617" spans="1:1">
      <c r="A617">
        <f>SUBSTITUTE("set template {{ TEMPLATE }} settings default-vsys vsys1", "{{ TEMPLATE }}", 'values'!B8)</f>
        <v>0</v>
      </c>
    </row>
    <row r="618" spans="1:1">
      <c r="A618">
        <f>SUBSTITUTE("set template {{ TEMPLATE }} config vsys vsys1", "{{ TEMPLATE }}", 'values'!B8)</f>
        <v>0</v>
      </c>
    </row>
    <row r="619" spans="1:1">
      <c r="A619">
        <f>SUBSTITUTE(SUBSTITUTE("set template-stack {{ STACK }} templates {{ TEMPLATE }}", "{{ STACK }}", 'values'!B9), "{{ TEMPLATE }}", 'values'!B8)</f>
        <v>0</v>
      </c>
    </row>
    <row r="620" spans="1:1">
      <c r="A620" t="s">
        <v>88</v>
      </c>
    </row>
    <row r="621" spans="1:1">
      <c r="A621" t="s">
        <v>650</v>
      </c>
    </row>
    <row r="622" spans="1:1">
      <c r="A622">
        <f>SUBSTITUTE(SUBSTITUTE("set template {{ TEMPLATE }} config devices localhost.localdomain deviceconfig system hostname {{ FW_NAME }}", "{{ FW_NAME }}", 'values'!B11), "{{ TEMPLATE }}", 'values'!B8)</f>
        <v>0</v>
      </c>
    </row>
    <row r="623" spans="1:1">
      <c r="A623" t="s">
        <v>88</v>
      </c>
    </row>
    <row r="624" spans="1:1">
      <c r="A624" t="s">
        <v>651</v>
      </c>
    </row>
    <row r="625" spans="1:1">
      <c r="A625">
        <f>SUBSTITUTE("set template {{ TEMPLATE }} config devices localhost.localdomain deviceconfig system type dhcp-client send-hostname yes", "{{ TEMPLATE }}", 'values'!B8)</f>
        <v>0</v>
      </c>
    </row>
    <row r="626" spans="1:1">
      <c r="A626">
        <f>SUBSTITUTE("set template {{ TEMPLATE }} config devices localhost.localdomain deviceconfig system type dhcp-client send-client-id no", "{{ TEMPLATE }}", 'values'!B8)</f>
        <v>0</v>
      </c>
    </row>
    <row r="627" spans="1:1">
      <c r="A627">
        <f>SUBSTITUTE("set template {{ TEMPLATE }} config devices localhost.localdomain deviceconfig system type dhcp-client accept-dhcp-hostname no", "{{ TEMPLATE }}", 'values'!B8)</f>
        <v>0</v>
      </c>
    </row>
    <row r="628" spans="1:1">
      <c r="A628">
        <f>SUBSTITUTE("set template {{ TEMPLATE }} config devices localhost.localdomain deviceconfig system type dhcp-client accept-dhcp-domain no", "{{ TEMPLATE }}", 'values'!B8)</f>
        <v>0</v>
      </c>
    </row>
    <row r="629" spans="1:1">
      <c r="A629" t="s">
        <v>88</v>
      </c>
    </row>
    <row r="630" spans="1:1">
      <c r="A630" t="s">
        <v>652</v>
      </c>
    </row>
    <row r="631" spans="1:1">
      <c r="A631">
        <f>SUBSTITUTE("set template {{ TEMPLATE }} config devices localhost.localdomain deviceconfig system type static", "{{ TEMPLATE }}", 'values'!B8)</f>
        <v>0</v>
      </c>
    </row>
    <row r="632" spans="1:1">
      <c r="A632">
        <f>SUBSTITUTE(SUBSTITUTE("set template {{ TEMPLATE }} config devices localhost.localdomain deviceconfig system ip-address {{ MGMT_IP }}", "{{ MGMT_IP }}", 'values'!B13), "{{ TEMPLATE }}", 'values'!B8)</f>
        <v>0</v>
      </c>
    </row>
    <row r="633" spans="1:1">
      <c r="A633">
        <f>SUBSTITUTE(SUBSTITUTE("set template {{ TEMPLATE }}} config devices localhost.localdomain deviceconfig system netmask {{ MGMT_MASK }}", "{{ MGMT_MASK }}", 'values'!B14), "{{ TEMPLATE }}", 'values'!B8)</f>
        <v>0</v>
      </c>
    </row>
    <row r="634" spans="1:1">
      <c r="A634">
        <f>SUBSTITUTE(SUBSTITUTE("set template {{ TEMPLATE }} config devices localhost.localdomain deviceconfig system default-gateway {{ MGMT_DG }}", "{{ MGMT_DG }}", 'values'!B15), "{{ TEMPLATE }}", 'values'!B8)</f>
        <v>0</v>
      </c>
    </row>
    <row r="635" spans="1:1">
      <c r="A635" t="s">
        <v>88</v>
      </c>
    </row>
    <row r="636" spans="1:1">
      <c r="A636">
        <f>SUBSTITUTE("set device-group {{ DEVICE_GROUP }} reports ""Host-visit malicious sites plus"" period last-7-calendar-days", "{{ DEVICE_GROUP }}", 'values'!B10)</f>
        <v>0</v>
      </c>
    </row>
    <row r="637" spans="1:1">
      <c r="A637">
        <f>SUBSTITUTE("set device-group {{ DEVICE_GROUP }} reports ""Host-visit malicious sites plus"" topn 500", "{{ DEVICE_GROUP }}", 'values'!B10)</f>
        <v>0</v>
      </c>
    </row>
    <row r="638" spans="1:1">
      <c r="A638">
        <f>SUBSTITUTE("set device-group {{ DEVICE_GROUP }} reports ""Host-visit malicious sites plus"" topm 50", "{{ DEVICE_GROUP }}", 'values'!B10)</f>
        <v>0</v>
      </c>
    </row>
    <row r="639" spans="1:1">
      <c r="A639">
        <f>SUBSTITUTE("set device-group {{ DEVICE_GROUP }} reports ""Host-visit malicious sites plus"" caption ""Host-visit malicious sites plus""", "{{ DEVICE_GROUP }}", 'values'!B10)</f>
        <v>0</v>
      </c>
    </row>
    <row r="640" spans="1:1">
      <c r="A640">
        <f>SUBSTITUTE("set device-group {{ DEVICE_GROUP }} reports ""Host-visit malicious sites plus"" frequency daily", "{{ DEVICE_GROUP }}", 'values'!B10)</f>
        <v>0</v>
      </c>
    </row>
    <row r="641" spans="1:1">
      <c r="A641">
        <f>SUBSTITUTE("set device-group {{ DEVICE_GROUP }} reports ""Host-visit malicious sites plus"" query ""(category eq command-and-control) or (category eq hacking) or (category eq malware) or (category eq phishing)""", "{{ DEVICE_GROUP }}", 'values'!B10)</f>
        <v>0</v>
      </c>
    </row>
    <row r="642" spans="1:1">
      <c r="A642">
        <f>SUBSTITUTE("set device-group {{ DEVICE_GROUP }} reports ""Host-visit malicious sites plus"" type panorama-url sortby repeatcnt", "{{ DEVICE_GROUP }}", 'values'!B10)</f>
        <v>0</v>
      </c>
    </row>
    <row r="643" spans="1:1">
      <c r="A643">
        <f>SUBSTITUTE("set device-group {{ DEVICE_GROUP }} reports ""Host-visit malicious sites plus"" type panorama-url group-by src", "{{ DEVICE_GROUP }}", 'values'!B10)</f>
        <v>0</v>
      </c>
    </row>
    <row r="644" spans="1:1">
      <c r="A644">
        <f>SUBSTITUTE("set device-group {{ DEVICE_GROUP }} reports ""Host-visit malicious sites plus"" type panorama-url aggregate-by [ from srcuser category action ]", "{{ DEVICE_GROUP }}", 'values'!B10)</f>
        <v>0</v>
      </c>
    </row>
    <row r="645" spans="1:1">
      <c r="A645">
        <f>SUBSTITUTE("set device-group {{ DEVICE_GROUP }} reports ""Host-visit malicious sites plus"" type panorama-url values repeatcnt", "{{ DEVICE_GROUP }}", 'values'!B10)</f>
        <v>0</v>
      </c>
    </row>
    <row r="646" spans="1:1">
      <c r="A646">
        <f>SUBSTITUTE("set device-group {{ DEVICE_GROUP }} reports ""Hosts visit malicious sites"" period last-7-calendar-days", "{{ DEVICE_GROUP }}", 'values'!B10)</f>
        <v>0</v>
      </c>
    </row>
    <row r="647" spans="1:1">
      <c r="A647">
        <f>SUBSTITUTE("set device-group {{ DEVICE_GROUP }} reports ""Hosts visit malicious sites"" topn 500", "{{ DEVICE_GROUP }}", 'values'!B10)</f>
        <v>0</v>
      </c>
    </row>
    <row r="648" spans="1:1">
      <c r="A648">
        <f>SUBSTITUTE("set device-group {{ DEVICE_GROUP }} reports ""Hosts visit malicious sites"" topm 50", "{{ DEVICE_GROUP }}", 'values'!B10)</f>
        <v>0</v>
      </c>
    </row>
    <row r="649" spans="1:1">
      <c r="A649">
        <f>SUBSTITUTE("set device-group {{ DEVICE_GROUP }} reports ""Hosts visit malicious sites"" caption ""Hosts visit malicious sites""", "{{ DEVICE_GROUP }}", 'values'!B10)</f>
        <v>0</v>
      </c>
    </row>
    <row r="650" spans="1:1">
      <c r="A650">
        <f>SUBSTITUTE("set device-group {{ DEVICE_GROUP }} reports ""Hosts visit malicious sites"" frequency daily", "{{ DEVICE_GROUP }}", 'values'!B10)</f>
        <v>0</v>
      </c>
    </row>
    <row r="651" spans="1:1">
      <c r="A651">
        <f>SUBSTITUTE("set device-group {{ DEVICE_GROUP }} reports ""Hosts visit malicious sites"" query ""(category eq command-and-control) or (category eq hacking) or (category eq malware) or (category eq phishing)""", "{{ DEVICE_GROUP }}", 'values'!B10)</f>
        <v>0</v>
      </c>
    </row>
    <row r="652" spans="1:1">
      <c r="A652">
        <f>SUBSTITUTE("set device-group {{ DEVICE_GROUP }} reports ""Hosts visit malicious sites"" type panorama-url sortby repeatcnt", "{{ DEVICE_GROUP }}", 'values'!B10)</f>
        <v>0</v>
      </c>
    </row>
    <row r="653" spans="1:1">
      <c r="A653">
        <f>SUBSTITUTE("set device-group {{ DEVICE_GROUP }} reports ""Hosts visit malicious sites"" type panorama-url group-by src", "{{ DEVICE_GROUP }}", 'values'!B10)</f>
        <v>0</v>
      </c>
    </row>
    <row r="654" spans="1:1">
      <c r="A654">
        <f>SUBSTITUTE("set device-group {{ DEVICE_GROUP }} reports ""Hosts visit malicious sites"" type panorama-url aggregate-by [ from srcuser ]", "{{ DEVICE_GROUP }}", 'values'!B10)</f>
        <v>0</v>
      </c>
    </row>
    <row r="655" spans="1:1">
      <c r="A655">
        <f>SUBSTITUTE("set device-group {{ DEVICE_GROUP }} reports ""Hosts visit malicious sites"" type panorama-url values repeatcnt", "{{ DEVICE_GROUP }}", 'values'!B10)</f>
        <v>0</v>
      </c>
    </row>
    <row r="656" spans="1:1">
      <c r="A656">
        <f>SUBSTITUTE("set device-group {{ DEVICE_GROUP }} reports ""Hosts visit questionable sites"" period last-7-calendar-days", "{{ DEVICE_GROUP }}", 'values'!B10)</f>
        <v>0</v>
      </c>
    </row>
    <row r="657" spans="1:1">
      <c r="A657">
        <f>SUBSTITUTE("set device-group {{ DEVICE_GROUP }} reports ""Hosts visit questionable sites"" topn 500", "{{ DEVICE_GROUP }}", 'values'!B10)</f>
        <v>0</v>
      </c>
    </row>
    <row r="658" spans="1:1">
      <c r="A658">
        <f>SUBSTITUTE("set device-group {{ DEVICE_GROUP }} reports ""Hosts visit questionable sites"" topm 50", "{{ DEVICE_GROUP }}", 'values'!B10)</f>
        <v>0</v>
      </c>
    </row>
    <row r="659" spans="1:1">
      <c r="A659">
        <f>SUBSTITUTE("set device-group {{ DEVICE_GROUP }} reports ""Hosts visit questionable sites"" caption ""Hosts visit questionable sites""", "{{ DEVICE_GROUP }}", 'values'!B10)</f>
        <v>0</v>
      </c>
    </row>
    <row r="660" spans="1:1">
      <c r="A660">
        <f>SUBSTITUTE("set device-group {{ DEVICE_GROUP }} reports ""Hosts visit questionable sites"" frequency daily", "{{ DEVICE_GROUP }}", 'values'!B10)</f>
        <v>0</v>
      </c>
    </row>
    <row r="661" spans="1:1">
      <c r="A661">
        <f>SUBSTITUTE("set device-group {{ DEVICE_GROUP }} reports ""Hosts visit questionable sites"" query ""(category eq dynamic-dns) and (category eq parked) and (category eq questionable) and (category eq unknown)""", "{{ DEVICE_GROUP }}", 'values'!B10)</f>
        <v>0</v>
      </c>
    </row>
    <row r="662" spans="1:1">
      <c r="A662">
        <f>SUBSTITUTE("set device-group {{ DEVICE_GROUP }} reports ""Hosts visit questionable sites"" type panorama-url sortby repeatcnt", "{{ DEVICE_GROUP }}", 'values'!B10)</f>
        <v>0</v>
      </c>
    </row>
    <row r="663" spans="1:1">
      <c r="A663">
        <f>SUBSTITUTE("set device-group {{ DEVICE_GROUP }} reports ""Hosts visit questionable sites"" type panorama-url group-by src", "{{ DEVICE_GROUP }}", 'values'!B10)</f>
        <v>0</v>
      </c>
    </row>
    <row r="664" spans="1:1">
      <c r="A664">
        <f>SUBSTITUTE("set device-group {{ DEVICE_GROUP }} reports ""Hosts visit questionable sites"" type panorama-url aggregate-by [ from srcuser ]", "{{ DEVICE_GROUP }}", 'values'!B10)</f>
        <v>0</v>
      </c>
    </row>
    <row r="665" spans="1:1">
      <c r="A665">
        <f>SUBSTITUTE("set device-group {{ DEVICE_GROUP }} reports ""Hosts visit questionable sites"" type panorama-url values repeatcnt", "{{ DEVICE_GROUP }}", 'values'!B10)</f>
        <v>0</v>
      </c>
    </row>
    <row r="666" spans="1:1">
      <c r="A666">
        <f>SUBSTITUTE("set device-group {{ DEVICE_GROUP }} reports ""Host-visit quest sites plus"" period last-7-calendar-days", "{{ DEVICE_GROUP }}", 'values'!B10)</f>
        <v>0</v>
      </c>
    </row>
    <row r="667" spans="1:1">
      <c r="A667">
        <f>SUBSTITUTE("set device-group {{ DEVICE_GROUP }} reports ""Host-visit quest sites plus"" topn 500", "{{ DEVICE_GROUP }}", 'values'!B10)</f>
        <v>0</v>
      </c>
    </row>
    <row r="668" spans="1:1">
      <c r="A668">
        <f>SUBSTITUTE("set device-group {{ DEVICE_GROUP }} reports ""Host-visit quest sites plus"" topm 50", "{{ DEVICE_GROUP }}", 'values'!B10)</f>
        <v>0</v>
      </c>
    </row>
    <row r="669" spans="1:1">
      <c r="A669">
        <f>SUBSTITUTE("set device-group {{ DEVICE_GROUP }} reports ""Host-visit quest sites plus"" caption ""Host-visit quest sites plus""", "{{ DEVICE_GROUP }}", 'values'!B10)</f>
        <v>0</v>
      </c>
    </row>
    <row r="670" spans="1:1">
      <c r="A670">
        <f>SUBSTITUTE("set device-group {{ DEVICE_GROUP }} reports ""Host-visit quest sites plus"" frequency daily", "{{ DEVICE_GROUP }}", 'values'!B10)</f>
        <v>0</v>
      </c>
    </row>
    <row r="671" spans="1:1">
      <c r="A671">
        <f>SUBSTITUTE("set device-group {{ DEVICE_GROUP }} reports ""Host-visit quest sites plus"" query ""(category eq dynamic-dns) and (category eq parked) and (category eq questionable) and (category eq unknown)""", "{{ DEVICE_GROUP }}", 'values'!B10)</f>
        <v>0</v>
      </c>
    </row>
    <row r="672" spans="1:1">
      <c r="A672">
        <f>SUBSTITUTE("set device-group {{ DEVICE_GROUP }} reports ""Host-visit quest sites plus"" description ""Detail of hosts visiting questionable URLs""", "{{ DEVICE_GROUP }}", 'values'!B10)</f>
        <v>0</v>
      </c>
    </row>
    <row r="673" spans="1:1">
      <c r="A673">
        <f>SUBSTITUTE("set device-group {{ DEVICE_GROUP }} reports ""Host-visit quest sites plus"" type panorama-url sortby repeatcnt", "{{ DEVICE_GROUP }}", 'values'!B10)</f>
        <v>0</v>
      </c>
    </row>
    <row r="674" spans="1:1">
      <c r="A674">
        <f>SUBSTITUTE("set device-group {{ DEVICE_GROUP }} reports ""Host-visit quest sites plus"" type panorama-url group-by src", "{{ DEVICE_GROUP }}", 'values'!B10)</f>
        <v>0</v>
      </c>
    </row>
    <row r="675" spans="1:1">
      <c r="A675">
        <f>SUBSTITUTE("set device-group {{ DEVICE_GROUP }} reports ""Host-visit quest sites plus"" type panorama-url aggregate-by [ from srcuser category action ]", "{{ DEVICE_GROUP }}", 'values'!B10)</f>
        <v>0</v>
      </c>
    </row>
    <row r="676" spans="1:1">
      <c r="A676">
        <f>SUBSTITUTE("set device-group {{ DEVICE_GROUP }} reports ""Host-visit quest sites plus"" type panorama-url values repeatcnt", "{{ DEVICE_GROUP }}", 'values'!B10)</f>
        <v>0</v>
      </c>
    </row>
    <row r="677" spans="1:1">
      <c r="A677">
        <f>SUBSTITUTE("set device-group {{ DEVICE_GROUP }} reports ""Wildfire malicious verdicts"" period last-30-calendar-days", "{{ DEVICE_GROUP }}", 'values'!B10)</f>
        <v>0</v>
      </c>
    </row>
    <row r="678" spans="1:1">
      <c r="A678">
        <f>SUBSTITUTE("set device-group {{ DEVICE_GROUP }} reports ""Wildfire malicious verdicts"" topn 500", "{{ DEVICE_GROUP }}", 'values'!B10)</f>
        <v>0</v>
      </c>
    </row>
    <row r="679" spans="1:1">
      <c r="A679">
        <f>SUBSTITUTE("set device-group {{ DEVICE_GROUP }} reports ""Wildfire malicious verdicts"" topm 10", "{{ DEVICE_GROUP }}", 'values'!B10)</f>
        <v>0</v>
      </c>
    </row>
    <row r="680" spans="1:1">
      <c r="A680">
        <f>SUBSTITUTE("set device-group {{ DEVICE_GROUP }} reports ""Wildfire malicious verdicts"" caption ""Wildfire malicious verdicts""", "{{ DEVICE_GROUP }}", 'values'!B10)</f>
        <v>0</v>
      </c>
    </row>
    <row r="681" spans="1:1">
      <c r="A681">
        <f>SUBSTITUTE("set device-group {{ DEVICE_GROUP }} reports ""Wildfire malicious verdicts"" frequency daily", "{{ DEVICE_GROUP }}", 'values'!B10)</f>
        <v>0</v>
      </c>
    </row>
    <row r="682" spans="1:1">
      <c r="A682">
        <f>SUBSTITUTE("set device-group {{ DEVICE_GROUP }} reports ""Wildfire malicious verdicts"" query ""(app neq smtp) and (category neq benign)""", "{{ DEVICE_GROUP }}", 'values'!B10)</f>
        <v>0</v>
      </c>
    </row>
    <row r="683" spans="1:1">
      <c r="A683">
        <f>SUBSTITUTE("set device-group {{ DEVICE_GROUP }} reports ""Wildfire malicious verdicts"" description ""Files uploaded or downloaded that were later found to be malicious. This is a summary. Act on real-time email.""", "{{ DEVICE_GROUP }}", 'values'!B10)</f>
        <v>0</v>
      </c>
    </row>
    <row r="684" spans="1:1">
      <c r="A684">
        <f>SUBSTITUTE("set device-group {{ DEVICE_GROUP }} reports ""Wildfire malicious verdicts"" type panorama-wildfire sortby repeatcnt", "{{ DEVICE_GROUP }}", 'values'!B10)</f>
        <v>0</v>
      </c>
    </row>
    <row r="685" spans="1:1">
      <c r="A685">
        <f>SUBSTITUTE("set device-group {{ DEVICE_GROUP }} reports ""Wildfire malicious verdicts"" type panorama-wildfire aggregate-by [ filedigest container-of-app app category filetype rule ]", "{{ DEVICE_GROUP }}", 'values'!B10)</f>
        <v>0</v>
      </c>
    </row>
    <row r="686" spans="1:1">
      <c r="A686">
        <f>SUBSTITUTE("set device-group {{ DEVICE_GROUP }} reports ""Wildfire malicious verdicts"" type panorama-wildfire values repeatcnt", "{{ DEVICE_GROUP }}", 'values'!B10)</f>
        <v>0</v>
      </c>
    </row>
    <row r="687" spans="1:1">
      <c r="A687">
        <f>SUBSTITUTE("set device-group {{ DEVICE_GROUP }} reports ""Wildfire verdicts SMTP"" period last-30-calendar-days", "{{ DEVICE_GROUP }}", 'values'!B10)</f>
        <v>0</v>
      </c>
    </row>
    <row r="688" spans="1:1">
      <c r="A688">
        <f>SUBSTITUTE("set device-group {{ DEVICE_GROUP }} reports ""Wildfire verdicts SMTP"" topn 500", "{{ DEVICE_GROUP }}", 'values'!B10)</f>
        <v>0</v>
      </c>
    </row>
    <row r="689" spans="1:1">
      <c r="A689">
        <f>SUBSTITUTE("set device-group {{ DEVICE_GROUP }} reports ""Wildfire verdicts SMTP"" topm 10", "{{ DEVICE_GROUP }}", 'values'!B10)</f>
        <v>0</v>
      </c>
    </row>
    <row r="690" spans="1:1">
      <c r="A690">
        <f>SUBSTITUTE("set device-group {{ DEVICE_GROUP }} reports ""Wildfire verdicts SMTP"" caption ""Wildfire verdicts SMTP""", "{{ DEVICE_GROUP }}", 'values'!B10)</f>
        <v>0</v>
      </c>
    </row>
    <row r="691" spans="1:1">
      <c r="A691">
        <f>SUBSTITUTE("set device-group {{ DEVICE_GROUP }} reports ""Wildfire verdicts SMTP"" frequency daily", "{{ DEVICE_GROUP }}", 'values'!B10)</f>
        <v>0</v>
      </c>
    </row>
    <row r="692" spans="1:1">
      <c r="A692">
        <f>SUBSTITUTE("set device-group {{ DEVICE_GROUP }} reports ""Wildfire verdicts SMTP"" query ""(app eq smtp) and (category neq benign)""", "{{ DEVICE_GROUP }}", 'values'!B10)</f>
        <v>0</v>
      </c>
    </row>
    <row r="693" spans="1:1">
      <c r="A693">
        <f>SUBSTITUTE("set device-group {{ DEVICE_GROUP }} reports ""Wildfire verdicts SMTP"" description ""Links sent from emails found to be malicious. """, "{{ DEVICE_GROUP }}", 'values'!B10)</f>
        <v>0</v>
      </c>
    </row>
    <row r="694" spans="1:1">
      <c r="A694">
        <f>SUBSTITUTE("set device-group {{ DEVICE_GROUP }} reports ""Wildfire verdicts SMTP"" type panorama-wildfire sortby repeatcnt", "{{ DEVICE_GROUP }}", 'values'!B10)</f>
        <v>0</v>
      </c>
    </row>
    <row r="695" spans="1:1">
      <c r="A695">
        <f>SUBSTITUTE("set device-group {{ DEVICE_GROUP }} reports ""Wildfire verdicts SMTP"" type panorama-wildfire aggregate-by [ filedigest container-of-app app category filetype rule subject sender recipient misc ]", "{{ DEVICE_GROUP }}", 'values'!B10)</f>
        <v>0</v>
      </c>
    </row>
    <row r="696" spans="1:1">
      <c r="A696">
        <f>SUBSTITUTE("set device-group {{ DEVICE_GROUP }} reports ""Clients sinkholed"" period last-30-calendar-days", "{{ DEVICE_GROUP }}", 'values'!B10)</f>
        <v>0</v>
      </c>
    </row>
    <row r="697" spans="1:1">
      <c r="A697">
        <f>SUBSTITUTE("set device-group {{ DEVICE_GROUP }} reports ""Clients sinkholed"" topn 500", "{{ DEVICE_GROUP }}", 'values'!B10)</f>
        <v>0</v>
      </c>
    </row>
    <row r="698" spans="1:1">
      <c r="A698">
        <f>SUBSTITUTE("set device-group {{ DEVICE_GROUP }} reports ""Clients sinkholed"" topm 50", "{{ DEVICE_GROUP }}", 'values'!B10)</f>
        <v>0</v>
      </c>
    </row>
    <row r="699" spans="1:1">
      <c r="A699">
        <f>SUBSTITUTE("set device-group {{ DEVICE_GROUP }} reports ""Clients sinkholed"" caption ""Clients sinkholed""", "{{ DEVICE_GROUP }}", 'values'!B10)</f>
        <v>0</v>
      </c>
    </row>
    <row r="700" spans="1:1">
      <c r="A700">
        <f>SUBSTITUTE("set device-group {{ DEVICE_GROUP }} reports ""Clients sinkholed"" query ""(rule eq 'DNS Sinkhole Block')""", "{{ DEVICE_GROUP }}", 'values'!B10)</f>
        <v>0</v>
      </c>
    </row>
    <row r="701" spans="1:1">
      <c r="A701">
        <f>SUBSTITUTE("set device-group {{ DEVICE_GROUP }} reports ""Clients sinkholed"" frequency daily", "{{ DEVICE_GROUP }}", 'values'!B10)</f>
        <v>0</v>
      </c>
    </row>
    <row r="702" spans="1:1">
      <c r="A702">
        <f>SUBSTITUTE("set device-group {{ DEVICE_GROUP }} reports ""Clients sinkholed"" type panorama-traffic sortby repeatcnt", "{{ DEVICE_GROUP }}", 'values'!B10)</f>
        <v>0</v>
      </c>
    </row>
    <row r="703" spans="1:1">
      <c r="A703">
        <f>SUBSTITUTE("set device-group {{ DEVICE_GROUP }} reports ""Clients sinkholed"" type panorama-traffic group-by from", "{{ DEVICE_GROUP }}", 'values'!B10)</f>
        <v>0</v>
      </c>
    </row>
    <row r="704" spans="1:1">
      <c r="A704">
        <f>SUBSTITUTE("set device-group {{ DEVICE_GROUP }} reports ""Clients sinkholed"" type panorama-traffic aggregate-by [ src srcuser ]", "{{ DEVICE_GROUP }}", 'values'!B10)</f>
        <v>0</v>
      </c>
    </row>
    <row r="705" spans="1:1">
      <c r="A705">
        <f>SUBSTITUTE("set device-group {{ DEVICE_GROUP }} reports ""Clients sinkholed"" type panorama-traffic values repeatcnt", "{{ DEVICE_GROUP }}", 'values'!B10)</f>
        <v>0</v>
      </c>
    </row>
    <row r="706" spans="1:1">
      <c r="A706">
        <f>SUBSTITUTE("set device-group {{ DEVICE_GROUP }} report-group ""Possible Compromise"" custom-widget 1 custom-report ""Clients sinkholed""", "{{ DEVICE_GROUP }}", 'values'!B10)</f>
        <v>0</v>
      </c>
    </row>
    <row r="707" spans="1:1">
      <c r="A707">
        <f>SUBSTITUTE("set device-group {{ DEVICE_GROUP }} report-group ""Possible Compromise"" custom-widget 2 custom-report ""Wildfire malicious verdicts""", "{{ DEVICE_GROUP }}", 'values'!B10)</f>
        <v>0</v>
      </c>
    </row>
    <row r="708" spans="1:1">
      <c r="A708">
        <f>SUBSTITUTE("set device-group {{ DEVICE_GROUP }} report-group ""Possible Compromise"" custom-widget 3 custom-report ""Wildfire verdicts SMTP""", "{{ DEVICE_GROUP }}", 'values'!B10)</f>
        <v>0</v>
      </c>
    </row>
    <row r="709" spans="1:1">
      <c r="A709">
        <f>SUBSTITUTE("set device-group {{ DEVICE_GROUP }} report-group ""Possible Compromise"" custom-widget 4 custom-report ""Hosts visit malicious sites""", "{{ DEVICE_GROUP }}", 'values'!B10)</f>
        <v>0</v>
      </c>
    </row>
    <row r="710" spans="1:1">
      <c r="A710">
        <f>SUBSTITUTE("set device-group {{ DEVICE_GROUP }} report-group ""Possible Compromise"" custom-widget 5 custom-report ""Host-visit malicious sites plus""", "{{ DEVICE_GROUP }}", 'values'!B10)</f>
        <v>0</v>
      </c>
    </row>
    <row r="711" spans="1:1">
      <c r="A711">
        <f>SUBSTITUTE("set device-group {{ DEVICE_GROUP }} report-group ""Possible Compromise"" custom-widget 6 custom-report ""Hosts visit questionable sites""", "{{ DEVICE_GROUP }}", 'values'!B10)</f>
        <v>0</v>
      </c>
    </row>
    <row r="712" spans="1:1">
      <c r="A712">
        <f>SUBSTITUTE("set device-group {{ DEVICE_GROUP }} report-group ""Possible Compromise"" custom-widget 7 custom-report ""Host-visit quest sites plus""", "{{ DEVICE_GROUP }}", 'values'!B10)</f>
        <v>0</v>
      </c>
    </row>
    <row r="713" spans="1:1">
      <c r="A713">
        <f>SUBSTITUTE("set device-group {{ DEVICE_GROUP }} report-group ""Possible Compromise"" title-page yes", "{{ DEVICE_GROUP }}", 'values'!B10)</f>
        <v>0</v>
      </c>
    </row>
    <row r="714" spans="1:1">
      <c r="A714">
        <f>SUBSTITUTE("set device-group {{ DEVICE_GROUP }} report-group ""Possible Compromise"" variable title value ""Possible Compromise""", "{{ DEVICE_GROUP }}", 'values'!B10)</f>
        <v>0</v>
      </c>
    </row>
    <row r="715" spans="1:1">
      <c r="A715">
        <f>SUBSTITUTE("set device-group {{ DEVICE_GROUP }} email-scheduler ""Possbile Compromise"" report-group ""Possible Compromise""", "{{ DEVICE_GROUP }}", 'values'!B10)</f>
        <v>0</v>
      </c>
    </row>
    <row r="716" spans="1:1">
      <c r="A716">
        <f>SUBSTITUTE("set device-group {{ DEVICE_GROUP }} email-scheduler ""Possbile Compromise"" recurring disabled", "{{ DEVICE_GROUP }}", 'values'!B10)</f>
        <v>0</v>
      </c>
    </row>
    <row r="717" spans="1:1">
      <c r="A717">
        <f>SUBSTITUTE("set device-group {{ DEVICE_GROUP }} email-scheduler ""Possbile Compromise"" email-profile Sample_Email_Profile", "{{ DEVICE_GROUP }}", 'values'!B10)</f>
        <v>0</v>
      </c>
    </row>
    <row r="718" spans="1:1">
      <c r="A718" t="s">
        <v>88</v>
      </c>
    </row>
    <row r="719" spans="1:1">
      <c r="A719" t="s">
        <v>653</v>
      </c>
    </row>
    <row r="720" spans="1:1">
      <c r="A720" t="s">
        <v>654</v>
      </c>
    </row>
    <row r="721" spans="1:1">
      <c r="A721" t="s">
        <v>655</v>
      </c>
    </row>
    <row r="722" spans="1:1">
      <c r="A722" t="s">
        <v>656</v>
      </c>
    </row>
    <row r="723" spans="1:1">
      <c r="A723" t="s">
        <v>657</v>
      </c>
    </row>
    <row r="724" spans="1:1">
      <c r="A724" t="s">
        <v>658</v>
      </c>
    </row>
    <row r="725" spans="1:1">
      <c r="A725" t="s">
        <v>659</v>
      </c>
    </row>
    <row r="726" spans="1:1">
      <c r="A726" t="s">
        <v>660</v>
      </c>
    </row>
    <row r="727" spans="1:1">
      <c r="A727" t="s">
        <v>661</v>
      </c>
    </row>
    <row r="728" spans="1:1">
      <c r="A728" t="s">
        <v>662</v>
      </c>
    </row>
    <row r="729" spans="1:1">
      <c r="A729" t="s">
        <v>663</v>
      </c>
    </row>
    <row r="730" spans="1:1">
      <c r="A730" t="s">
        <v>664</v>
      </c>
    </row>
    <row r="731" spans="1:1">
      <c r="A731" t="s">
        <v>665</v>
      </c>
    </row>
    <row r="732" spans="1:1">
      <c r="A732" t="s">
        <v>666</v>
      </c>
    </row>
    <row r="733" spans="1:1">
      <c r="A733" t="s">
        <v>667</v>
      </c>
    </row>
    <row r="734" spans="1:1">
      <c r="A734" t="s">
        <v>668</v>
      </c>
    </row>
    <row r="735" spans="1:1">
      <c r="A735" t="s">
        <v>669</v>
      </c>
    </row>
    <row r="736" spans="1:1">
      <c r="A736" t="s">
        <v>670</v>
      </c>
    </row>
    <row r="737" spans="1:1">
      <c r="A737" t="s">
        <v>671</v>
      </c>
    </row>
    <row r="738" spans="1:1">
      <c r="A738" t="s">
        <v>672</v>
      </c>
    </row>
    <row r="739" spans="1:1">
      <c r="A739" t="s">
        <v>673</v>
      </c>
    </row>
    <row r="740" spans="1:1">
      <c r="A740" t="s">
        <v>674</v>
      </c>
    </row>
    <row r="741" spans="1:1">
      <c r="A741" t="s">
        <v>675</v>
      </c>
    </row>
    <row r="742" spans="1:1">
      <c r="A742" t="s">
        <v>676</v>
      </c>
    </row>
    <row r="743" spans="1:1">
      <c r="A743" t="s">
        <v>677</v>
      </c>
    </row>
    <row r="744" spans="1:1">
      <c r="A744" t="s">
        <v>678</v>
      </c>
    </row>
    <row r="745" spans="1:1">
      <c r="A745" t="s">
        <v>679</v>
      </c>
    </row>
    <row r="746" spans="1:1">
      <c r="A746" t="s">
        <v>680</v>
      </c>
    </row>
    <row r="747" spans="1:1">
      <c r="A747" t="s">
        <v>681</v>
      </c>
    </row>
    <row r="748" spans="1:1">
      <c r="A748" t="s">
        <v>682</v>
      </c>
    </row>
    <row r="749" spans="1:1">
      <c r="A749" t="s">
        <v>683</v>
      </c>
    </row>
    <row r="750" spans="1:1">
      <c r="A750" t="s">
        <v>684</v>
      </c>
    </row>
    <row r="751" spans="1:1">
      <c r="A751" t="s">
        <v>685</v>
      </c>
    </row>
    <row r="752" spans="1:1">
      <c r="A752" t="s">
        <v>686</v>
      </c>
    </row>
    <row r="753" spans="1:1">
      <c r="A753" t="s">
        <v>687</v>
      </c>
    </row>
    <row r="754" spans="1:1">
      <c r="A754" t="s">
        <v>688</v>
      </c>
    </row>
    <row r="755" spans="1:1">
      <c r="A755" t="s">
        <v>689</v>
      </c>
    </row>
    <row r="756" spans="1:1">
      <c r="A756" t="s">
        <v>690</v>
      </c>
    </row>
    <row r="757" spans="1:1">
      <c r="A757" t="s">
        <v>691</v>
      </c>
    </row>
    <row r="758" spans="1:1">
      <c r="A758" t="s">
        <v>692</v>
      </c>
    </row>
    <row r="759" spans="1:1">
      <c r="A759" t="s">
        <v>693</v>
      </c>
    </row>
    <row r="760" spans="1:1">
      <c r="A760" t="s">
        <v>694</v>
      </c>
    </row>
    <row r="761" spans="1:1">
      <c r="A761" t="s">
        <v>695</v>
      </c>
    </row>
    <row r="762" spans="1:1">
      <c r="A762" t="s">
        <v>696</v>
      </c>
    </row>
    <row r="763" spans="1:1">
      <c r="A763" t="s">
        <v>697</v>
      </c>
    </row>
    <row r="764" spans="1:1">
      <c r="A764" t="s">
        <v>698</v>
      </c>
    </row>
    <row r="765" spans="1:1">
      <c r="A765" t="s">
        <v>699</v>
      </c>
    </row>
    <row r="766" spans="1:1">
      <c r="A766" t="s">
        <v>700</v>
      </c>
    </row>
    <row r="767" spans="1:1">
      <c r="A767" t="s">
        <v>701</v>
      </c>
    </row>
    <row r="768" spans="1:1">
      <c r="A768" t="s">
        <v>702</v>
      </c>
    </row>
    <row r="769" spans="1:1">
      <c r="A769" t="s">
        <v>703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2019-01-23T03:33:02Z</dcterms:created>
  <dcterms:modified xsi:type="dcterms:W3CDTF">2019-01-23T03:33:02Z</dcterms:modified>
</cp:coreProperties>
</file>