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T 44(C)\OLDDOT44\MyDocuments\cpd test checker\SOKOTO STATE PAYARENA BANK BRANCH\SOKOTO STATE SCHOOL BOARD\SETTLEMENT REPORT\MONTH OF FEBRUARY 2023\"/>
    </mc:Choice>
  </mc:AlternateContent>
  <xr:revisionPtr revIDLastSave="0" documentId="8_{EDA9E313-7ABB-402A-96D9-7EE038838E81}" xr6:coauthVersionLast="47" xr6:coauthVersionMax="47" xr10:uidLastSave="{00000000-0000-0000-0000-000000000000}"/>
  <bookViews>
    <workbookView xWindow="-120" yWindow="-120" windowWidth="20730" windowHeight="11160" xr2:uid="{1566343B-3EA6-4B34-AB5A-35DF7C4C0864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RETAILER!$A$1:$FC$27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7" i="1" l="1"/>
  <c r="BG27" i="1" s="1"/>
  <c r="AZ27" i="1"/>
  <c r="BB27" i="1" s="1"/>
  <c r="BJ26" i="1"/>
  <c r="BG26" i="1" s="1"/>
  <c r="AZ26" i="1"/>
  <c r="BB26" i="1" s="1"/>
  <c r="BJ25" i="1"/>
  <c r="BG25" i="1" s="1"/>
  <c r="AZ25" i="1"/>
  <c r="BB25" i="1" s="1"/>
  <c r="BJ24" i="1"/>
  <c r="BG24" i="1" s="1"/>
  <c r="AZ24" i="1"/>
  <c r="BB24" i="1" s="1"/>
  <c r="BJ23" i="1"/>
  <c r="BG23" i="1" s="1"/>
  <c r="AZ23" i="1"/>
  <c r="BB23" i="1" s="1"/>
  <c r="BJ22" i="1"/>
  <c r="BG22" i="1"/>
  <c r="AZ22" i="1"/>
  <c r="BB22" i="1" s="1"/>
  <c r="BE22" i="1" s="1"/>
  <c r="BJ21" i="1"/>
  <c r="BG21" i="1" s="1"/>
  <c r="AZ21" i="1"/>
  <c r="BB21" i="1" s="1"/>
  <c r="BJ20" i="1"/>
  <c r="BG20" i="1" s="1"/>
  <c r="AZ20" i="1"/>
  <c r="BB20" i="1" s="1"/>
  <c r="BJ19" i="1"/>
  <c r="BG19" i="1"/>
  <c r="AZ19" i="1"/>
  <c r="BB19" i="1" s="1"/>
  <c r="BJ18" i="1"/>
  <c r="BG18" i="1" s="1"/>
  <c r="AZ18" i="1"/>
  <c r="BB18" i="1" s="1"/>
  <c r="BJ17" i="1"/>
  <c r="BG17" i="1" s="1"/>
  <c r="AZ17" i="1"/>
  <c r="BB17" i="1" s="1"/>
  <c r="BJ16" i="1"/>
  <c r="BG16" i="1"/>
  <c r="AZ16" i="1"/>
  <c r="BB16" i="1" s="1"/>
  <c r="BC16" i="1" s="1"/>
  <c r="BJ15" i="1"/>
  <c r="BG15" i="1" s="1"/>
  <c r="AZ15" i="1"/>
  <c r="BB15" i="1" s="1"/>
  <c r="BJ14" i="1"/>
  <c r="BG14" i="1" s="1"/>
  <c r="AZ14" i="1"/>
  <c r="BB14" i="1" s="1"/>
  <c r="BJ13" i="1"/>
  <c r="BG13" i="1" s="1"/>
  <c r="AZ13" i="1"/>
  <c r="BB13" i="1" s="1"/>
  <c r="BJ12" i="1"/>
  <c r="BG12" i="1" s="1"/>
  <c r="AZ12" i="1"/>
  <c r="BB12" i="1" s="1"/>
  <c r="BJ11" i="1"/>
  <c r="BG11" i="1" s="1"/>
  <c r="AZ11" i="1"/>
  <c r="BB11" i="1" s="1"/>
  <c r="BJ10" i="1"/>
  <c r="BG10" i="1" s="1"/>
  <c r="AZ10" i="1"/>
  <c r="BB10" i="1" s="1"/>
  <c r="BE10" i="1" s="1"/>
  <c r="BJ9" i="1"/>
  <c r="BG9" i="1" s="1"/>
  <c r="AZ9" i="1"/>
  <c r="BB9" i="1" s="1"/>
  <c r="BJ8" i="1"/>
  <c r="BG8" i="1"/>
  <c r="AZ8" i="1"/>
  <c r="BB8" i="1" s="1"/>
  <c r="BJ7" i="1"/>
  <c r="BG7" i="1" s="1"/>
  <c r="AZ7" i="1"/>
  <c r="BB7" i="1" s="1"/>
  <c r="BJ6" i="1"/>
  <c r="BG6" i="1" s="1"/>
  <c r="AZ6" i="1"/>
  <c r="BB6" i="1" s="1"/>
  <c r="BJ5" i="1"/>
  <c r="BG5" i="1" s="1"/>
  <c r="AZ5" i="1"/>
  <c r="BB5" i="1" s="1"/>
  <c r="BJ4" i="1"/>
  <c r="BG4" i="1" s="1"/>
  <c r="AZ4" i="1"/>
  <c r="BB4" i="1" s="1"/>
  <c r="BD4" i="1" s="1"/>
  <c r="BJ3" i="1"/>
  <c r="BG3" i="1" s="1"/>
  <c r="AZ3" i="1"/>
  <c r="BB3" i="1" s="1"/>
  <c r="BJ2" i="1"/>
  <c r="BG2" i="1" s="1"/>
  <c r="AZ2" i="1"/>
  <c r="BB2" i="1" s="1"/>
  <c r="AY4" i="2"/>
  <c r="AZ4" i="2"/>
  <c r="BA4" i="2"/>
  <c r="BB4" i="2"/>
  <c r="BC4" i="2"/>
  <c r="BA3" i="2"/>
  <c r="BC3" i="2" s="1"/>
  <c r="BB3" i="2" s="1"/>
  <c r="AZ3" i="2"/>
  <c r="BC2" i="2"/>
  <c r="BB2" i="2"/>
  <c r="BA2" i="2"/>
  <c r="AZ2" i="2"/>
  <c r="BC2" i="1" l="1"/>
  <c r="BE2" i="1"/>
  <c r="BD2" i="1"/>
  <c r="BC14" i="1"/>
  <c r="BD14" i="1"/>
  <c r="BE14" i="1"/>
  <c r="BC26" i="1"/>
  <c r="BE26" i="1"/>
  <c r="BD26" i="1"/>
  <c r="BC8" i="1"/>
  <c r="BE8" i="1"/>
  <c r="BD8" i="1"/>
  <c r="BC20" i="1"/>
  <c r="BE20" i="1"/>
  <c r="BD20" i="1"/>
  <c r="BE13" i="1"/>
  <c r="BD13" i="1"/>
  <c r="BC13" i="1"/>
  <c r="BC6" i="1"/>
  <c r="BE6" i="1"/>
  <c r="BD6" i="1"/>
  <c r="BE9" i="1"/>
  <c r="BD9" i="1"/>
  <c r="BC9" i="1"/>
  <c r="BC11" i="1"/>
  <c r="BD11" i="1"/>
  <c r="BE11" i="1"/>
  <c r="BC24" i="1"/>
  <c r="BE24" i="1"/>
  <c r="BD24" i="1"/>
  <c r="BE27" i="1"/>
  <c r="BD27" i="1"/>
  <c r="BC27" i="1"/>
  <c r="BD19" i="1"/>
  <c r="BC19" i="1"/>
  <c r="BE19" i="1"/>
  <c r="BC12" i="1"/>
  <c r="BE12" i="1"/>
  <c r="BD12" i="1"/>
  <c r="BD15" i="1"/>
  <c r="BC15" i="1"/>
  <c r="BE15" i="1"/>
  <c r="BD17" i="1"/>
  <c r="BC17" i="1"/>
  <c r="BE17" i="1"/>
  <c r="BE7" i="1"/>
  <c r="BD7" i="1"/>
  <c r="BC7" i="1"/>
  <c r="BD25" i="1"/>
  <c r="BC25" i="1"/>
  <c r="BE25" i="1"/>
  <c r="BD3" i="1"/>
  <c r="BE3" i="1"/>
  <c r="BC3" i="1"/>
  <c r="BD5" i="1"/>
  <c r="BC5" i="1"/>
  <c r="BE5" i="1"/>
  <c r="BC18" i="1"/>
  <c r="BE18" i="1"/>
  <c r="BD18" i="1"/>
  <c r="BD21" i="1"/>
  <c r="BE21" i="1"/>
  <c r="BC21" i="1"/>
  <c r="BD23" i="1"/>
  <c r="BC23" i="1"/>
  <c r="BE23" i="1"/>
  <c r="BC22" i="1"/>
  <c r="BC4" i="1"/>
  <c r="BC10" i="1"/>
  <c r="BD10" i="1"/>
  <c r="BD16" i="1"/>
  <c r="BD22" i="1"/>
  <c r="BE4" i="1"/>
  <c r="BE16" i="1"/>
</calcChain>
</file>

<file path=xl/sharedStrings.xml><?xml version="1.0" encoding="utf-8"?>
<sst xmlns="http://schemas.openxmlformats.org/spreadsheetml/2006/main" count="2345" uniqueCount="344">
  <si>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</si>
  <si>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</si>
  <si>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</si>
  <si>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</si>
  <si>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</si>
  <si>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</si>
  <si>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</si>
  <si>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</si>
  <si>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</si>
  <si>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</si>
  <si>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</si>
  <si>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</si>
  <si>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</si>
  <si>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</si>
  <si>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</si>
  <si>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</si>
  <si>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</si>
  <si>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</si>
  <si>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</si>
  <si>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</si>
  <si>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</si>
  <si>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</si>
  <si>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</si>
  <si>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</si>
  <si>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</si>
  <si>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</si>
  <si>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</si>
  <si>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</si>
  <si>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</si>
  <si>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</si>
  <si>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</si>
  <si>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</si>
  <si>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</si>
  <si>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</si>
  <si>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</si>
  <si>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</si>
  <si>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</si>
  <si>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</si>
  <si>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</si>
  <si>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</si>
  <si>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</si>
  <si>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</si>
  <si>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</si>
  <si>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</si>
  <si>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</si>
  <si>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</si>
  <si>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</si>
  <si>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</si>
  <si>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</si>
  <si>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</si>
  <si>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</si>
  <si>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</si>
  <si>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</si>
  <si>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</si>
  <si>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</si>
  <si>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</si>
  <si>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</si>
  <si>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</si>
  <si>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</si>
  <si>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</si>
  <si>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</si>
  <si>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</si>
  <si>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</si>
  <si>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</si>
  <si>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</si>
  <si>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</si>
  <si>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</si>
  <si>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</si>
  <si>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</si>
  <si>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</si>
  <si>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</si>
  <si>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</si>
  <si>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</si>
  <si>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</si>
  <si>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</si>
  <si>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</si>
  <si>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</si>
  <si>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</si>
  <si>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</si>
  <si>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</si>
  <si>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</si>
  <si>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</si>
  <si>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</si>
  <si>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</si>
  <si>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</si>
  <si>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</si>
  <si>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</si>
  <si>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</si>
  <si>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</si>
  <si>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</si>
  <si>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</si>
  <si>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</si>
  <si>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</si>
  <si>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</si>
  <si>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</si>
  <si>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</si>
  <si>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</si>
  <si>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</si>
  <si>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</si>
  <si>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</si>
  <si>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</si>
  <si>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</si>
  <si>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</si>
  <si>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</si>
  <si>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</si>
  <si>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</si>
  <si>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</si>
  <si>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</si>
  <si>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</si>
  <si>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</si>
  <si>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</si>
  <si>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</si>
  <si>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</si>
  <si>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</si>
  <si>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</si>
  <si>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</si>
  <si>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</si>
  <si>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</si>
  <si>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</si>
  <si>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</si>
  <si>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</si>
  <si>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</si>
  <si>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</si>
  <si>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</si>
  <si>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</si>
  <si>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</si>
  <si>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</si>
  <si>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</si>
  <si>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</si>
  <si>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</si>
  <si>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</si>
  <si>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</si>
  <si>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</si>
  <si>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</si>
  <si>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</si>
  <si>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</si>
  <si>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</si>
  <si>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</si>
  <si>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</si>
  <si>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</si>
  <si>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</si>
  <si>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</si>
  <si>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</si>
  <si>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</si>
  <si>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15/02/2023</t>
  </si>
  <si>
    <t>16/02/2023</t>
  </si>
  <si>
    <t>UP SETTLEMENT</t>
  </si>
  <si>
    <t>ZENITH INTERNATIONAL BANK PLC</t>
  </si>
  <si>
    <t>0006067466</t>
  </si>
  <si>
    <t>COLLEGE OF NURSING SCIENCES SOKOTO (SOIRS SCHOOL)</t>
  </si>
  <si>
    <t>3UP1SO000000007</t>
  </si>
  <si>
    <t>3UP16101</t>
  </si>
  <si>
    <t>COLLEGE OF NURSING SCIENC,SOKOTO,SOKOTO,NG</t>
  </si>
  <si>
    <t>Purchase</t>
  </si>
  <si>
    <t>VISA</t>
  </si>
  <si>
    <t>539941******2066</t>
  </si>
  <si>
    <t>15-02-2023 06:54:44</t>
  </si>
  <si>
    <t>AFDCC2</t>
  </si>
  <si>
    <t>ACCESS BANK (DIAMOND)</t>
  </si>
  <si>
    <t>0521104001-BMP/2022A/132-HAUWAU  ABUBAKAR-598659964023-PortalAccessFee:1000-RegFee:30000^WEBID118120</t>
  </si>
  <si>
    <t>0521104001-BMP/2022A/132-HAUWAU  ABUBAKAR-598659964023-PortalAccessFee:1000-RegFee:30000^WEBID11812085^(IP:102.91.5.139)</t>
  </si>
  <si>
    <t>+</t>
  </si>
  <si>
    <t>SC011</t>
  </si>
  <si>
    <t>Retail</t>
  </si>
  <si>
    <t/>
  </si>
  <si>
    <t>UNIFIED PAYMENTS SERVICES LTD</t>
  </si>
  <si>
    <t>MAST</t>
  </si>
  <si>
    <t>2289944099</t>
  </si>
  <si>
    <t>ZENI</t>
  </si>
  <si>
    <t>GENERAL</t>
  </si>
  <si>
    <t>F</t>
  </si>
  <si>
    <t>UNIFIED PAYMENT SERVICES LTD</t>
  </si>
  <si>
    <t>N</t>
  </si>
  <si>
    <t>STERLING BANK PLC</t>
  </si>
  <si>
    <t>COLLEGE OF NURSING SCIENC,COLLEGE OF NURSING SCIENC,SOKOTO,NG</t>
  </si>
  <si>
    <t>533477******3209</t>
  </si>
  <si>
    <t>15-02-2023 10:56:54</t>
  </si>
  <si>
    <t>0521104001-BMP/2022A/160-KASIMU HAUWAU DOGONDAJI-339974437461-PortalAccessFee:1000-RegFee:30000^WEBI</t>
  </si>
  <si>
    <t>0521104001-BMP/2022A/160-KASIMU HAUWAU DOGONDAJI-339974437461-PortalAccessFee:1000-RegFee:30000^WEBID11814109^(IP:102.88.62.251)</t>
  </si>
  <si>
    <t>0080510201</t>
  </si>
  <si>
    <t>STHO</t>
  </si>
  <si>
    <t>15-02-2023 06:59:13</t>
  </si>
  <si>
    <t>AFE488</t>
  </si>
  <si>
    <t>0521104001-GNP/2019/096-ABDULKARIM  ADAMU-544543841280-PortalAccessFee:1000-RegFee:30000^WEBID118121</t>
  </si>
  <si>
    <t>0521104001-GNP/2019/096-ABDULKARIM  ADAMU-544543841280-PortalAccessFee:1000-RegFee:30000^WEBID11812103^(IP:197.210.71.86)</t>
  </si>
  <si>
    <t>15-02-2023 06:50:12</t>
  </si>
  <si>
    <t>AFD550</t>
  </si>
  <si>
    <t>0521104001-GNP/2021A/181-JAMILU  ABUBAKAR-248218886608-PortalAccessFee:1000-RegFee:30000^WEBID118120</t>
  </si>
  <si>
    <t>0521104001-GNP/2021A/181-JAMILU  ABUBAKAR-248218886608-PortalAccessFee:1000-RegFee:30000^WEBID11812065^(IP:102.91.4.95)</t>
  </si>
  <si>
    <t>15-02-2023 06:47:11</t>
  </si>
  <si>
    <t>AFD0CE</t>
  </si>
  <si>
    <t>0521104001-GNP/2021A/187-IBRAHIM MADAWAKI AMINA-568672151739-PortalAccessFee:1000-RegFee:30000^WEBID</t>
  </si>
  <si>
    <t>0521104001-GNP/2021A/187-IBRAHIM MADAWAKI AMINA-568672151739-PortalAccessFee:1000-RegFee:30000^WEBID11812057^(IP:102.91.4.95)</t>
  </si>
  <si>
    <t>15-02-2023 06:44:04</t>
  </si>
  <si>
    <t>AFCBF6</t>
  </si>
  <si>
    <t>0521104001-GNP/2021A/248-RUKAYYA  MOHAMMAD  RABIU -11788811-PortalAccessFee:1000-RegFee:30000^WEBID1</t>
  </si>
  <si>
    <t>0521104001-GNP/2021A/248-RUKAYYA  MOHAMMAD  RABIU -11788811-PortalAccessFee:1000-RegFee:30000^WEBID11812039^(IP:197.210.71.213)</t>
  </si>
  <si>
    <t>15-02-2023 09:33:51</t>
  </si>
  <si>
    <t>0521104001-GNP/2022A/062-ALAMIN  SALEH-387137121743-PortalAccessFee:1000-RegFee:30000^WEBID11812968^</t>
  </si>
  <si>
    <t>0521104001-GNP/2022A/062-ALAMIN  SALEH-387137121743-PortalAccessFee:1000-RegFee:30000^WEBID11812968^(IP:102.88.63.181)</t>
  </si>
  <si>
    <t>UNITED BANK FOR AFRICA PLC</t>
  </si>
  <si>
    <t>SOKOTO STATE E-TAX PORTAL</t>
  </si>
  <si>
    <t>3UP1SO000000014</t>
  </si>
  <si>
    <t>3UP16143</t>
  </si>
  <si>
    <t>SOKOTO STATE E-TAX PORTAL,SOKOTO STATE E-TAX PORTAL,SOKOTO,NG</t>
  </si>
  <si>
    <t>517868******3333</t>
  </si>
  <si>
    <t>15-02-2023 13:04:54</t>
  </si>
  <si>
    <t>Payment for Bill 76730203^WEBID11816103^(IP:197.210.53.178)</t>
  </si>
  <si>
    <t>1019509490</t>
  </si>
  <si>
    <t>UBHO</t>
  </si>
  <si>
    <t>ACCESS BANK NIGERIA PLC</t>
  </si>
  <si>
    <t>SOKOTO STATE INTERNAL REVENUE SOKOTO (SOIRS)</t>
  </si>
  <si>
    <t>2UP1SO000000097</t>
  </si>
  <si>
    <t>2UP16883</t>
  </si>
  <si>
    <t>SOKOTO ETAX  (SOBIR),SO,SO,NG</t>
  </si>
  <si>
    <t>Payment</t>
  </si>
  <si>
    <t>418745******9121</t>
  </si>
  <si>
    <t>15-02-2023 11:57:47</t>
  </si>
  <si>
    <t>Description:=Generic Bill|NAME:=SKY CROWN BAKERY SOKOTO|Payment Ref:=12023657315|Amount:=10000</t>
  </si>
  <si>
    <t>APPLICATION ID=12023657315</t>
  </si>
  <si>
    <t>1698691181</t>
  </si>
  <si>
    <t>ACCE</t>
  </si>
  <si>
    <t>NIGERIAN INTERBANK SETTLEMENT SERVICE</t>
  </si>
  <si>
    <t>SOKOTOETAX12023657315Description:=Generic BillPayment Ref:=12023657315|Amount:=10000</t>
  </si>
  <si>
    <t>SPECIAL</t>
  </si>
  <si>
    <t>FIRST BANK OF NIGERIA PLC</t>
  </si>
  <si>
    <t>UMARU ALI SHINKAFI POLYTECHNIC (SOIRS SCHOOL)</t>
  </si>
  <si>
    <t>2UP1SO000000106</t>
  </si>
  <si>
    <t>2UP17972</t>
  </si>
  <si>
    <t>Sokoto IGR Schools on POS,Sokoto IGR Schools on POS,SO,NG</t>
  </si>
  <si>
    <t>539923******4562</t>
  </si>
  <si>
    <t>15-02-2023 12:25:53</t>
  </si>
  <si>
    <t>0517018001-103224-SADIQ SHAZALI-1983975995-NotificationProcessingFee:2000.00</t>
  </si>
  <si>
    <t>PAYMENT REFERENCE=1983975995</t>
  </si>
  <si>
    <t>3139077233</t>
  </si>
  <si>
    <t>FBHO</t>
  </si>
  <si>
    <t>NAME:=SADIQ SHAZALI|Payment Ref:=1983975995|Description:=0517018001-103224-SADIQ SHAZALI-1983975995-NotificationProcessingFee:2000.00</t>
  </si>
  <si>
    <t>15-02-2023 13:02:19</t>
  </si>
  <si>
    <t>0517018001-141594-NURA SANI DINGYADI-5751136493-AcceptanceFee:2500.00</t>
  </si>
  <si>
    <t>PAYMENT REFERENCE=5751136493</t>
  </si>
  <si>
    <t>NAME:=NURA SANI DINGYADI|Payment Ref:=5751136493|Description:=0517018001-141594-NURA SANI DINGYADI-5751136493-AcceptanceFee:2500.00</t>
  </si>
  <si>
    <t>GTBANK PLC</t>
  </si>
  <si>
    <t>539983******9057</t>
  </si>
  <si>
    <t>15-02-2023 12:41:52</t>
  </si>
  <si>
    <t>0517018001-141868-NASIRU ABUBAKAR-1392191518-AcceptanceFee:2500.00</t>
  </si>
  <si>
    <t>PAYMENT REFERENCE=1392191518</t>
  </si>
  <si>
    <t>351034591001005900</t>
  </si>
  <si>
    <t>GTHO</t>
  </si>
  <si>
    <t>NAME:=NASIRU ABUBAKAR|Payment Ref:=1392191518|Description:=0517018001-141868-NASIRU ABUBAKAR-1392191518-AcceptanceFee:2500.00</t>
  </si>
  <si>
    <t>2UP17970</t>
  </si>
  <si>
    <t>Sokoto IGR Schools on POS,SO,SO,NG</t>
  </si>
  <si>
    <t>418745******1390</t>
  </si>
  <si>
    <t>15-02-2023 10:51:57</t>
  </si>
  <si>
    <t>0517018001-143259-SAIFULLAHI ABUBAKAR SADIQ-2230967844--SalesOfForms:2700-PortalAccessFee:1000</t>
  </si>
  <si>
    <t>PAYMENT REFERENCE=2230967844</t>
  </si>
  <si>
    <t>1641595917</t>
  </si>
  <si>
    <t>NAME:=SAIFULLAHI ABUBAKAR SADIQ|Payment Ref:=2230967844|Description:=0517018001-143259-SAIFULLAHI ABUBAKAR SADIQ-2230967844--SalesOfForms:2700-PortalAccessFee:1000</t>
  </si>
  <si>
    <t>0702631458</t>
  </si>
  <si>
    <t>2UP16893</t>
  </si>
  <si>
    <t>519911******6360</t>
  </si>
  <si>
    <t>15-02-2023 10:33:39</t>
  </si>
  <si>
    <t>0517018001-143285-LAWAL JAMIL-1736205074--SalesOfForms:2700-PortalAccessFee:1000</t>
  </si>
  <si>
    <t>PAYMENT REFERENCE=1736205074</t>
  </si>
  <si>
    <t>2182563847</t>
  </si>
  <si>
    <t>NAME:=LAWAL JAMIL|Payment Ref:=1736205074|Description:=0517018001-143285-LAWAL JAMIL-1736205074--SalesOfForms:2700-PortalAccessFee:1000</t>
  </si>
  <si>
    <t>15-02-2023 11:27:05</t>
  </si>
  <si>
    <t>0517018001-143288-MUHAMMAD SABIR MUSTAPHA-3519565516--SalesOfForms:2700-PortalAccessFee:1000</t>
  </si>
  <si>
    <t>PAYMENT REFERENCE=3519565516</t>
  </si>
  <si>
    <t>NAME:=MUHAMMAD SABIR MUSTAPHA|Payment Ref:=3519565516|Description:=0517018001-143288-MUHAMMAD SABIR MUSTAPHA-3519565516--SalesOfForms:2700-PortalAccessFee:1000</t>
  </si>
  <si>
    <t>15-02-2023 11:49:08</t>
  </si>
  <si>
    <t>0517018001-143292-BELLO SANI-1611576740--SalesOfForms:2700-PortalAccessFee:1000</t>
  </si>
  <si>
    <t>PAYMENT REFERENCE=1611576740</t>
  </si>
  <si>
    <t>NAME:=BELLO SANI|Payment Ref:=1611576740|Description:=0517018001-143292-BELLO SANI-1611576740--SalesOfForms:2700-PortalAccessFee:1000</t>
  </si>
  <si>
    <t>15-02-2023 12:21:37</t>
  </si>
  <si>
    <t>0517018001-143294-SHAMSU MUHAMMAD MURTALA-1970584429--SalesOfForms:2700-PortalAccessFee:1000</t>
  </si>
  <si>
    <t>PAYMENT REFERENCE=1970584429</t>
  </si>
  <si>
    <t>NAME:=SHAMSU MUHAMMAD MURTALA|Payment Ref:=1970584429|Description:=0517018001-143294-SHAMSU MUHAMMAD MURTALA-1970584429--SalesOfForms:2700-PortalAccessFee:1000</t>
  </si>
  <si>
    <t>15-02-2023 13:19:28</t>
  </si>
  <si>
    <t>0517018001-143301-MANIRU SHEHU-6759084780--SalesOfForms:2700-PortalAccessFee:1000</t>
  </si>
  <si>
    <t>PAYMENT REFERENCE=6759084780</t>
  </si>
  <si>
    <t>NAME:=MANIRU SHEHU|Payment Ref:=6759084780|Description:=0517018001-143301-MANIRU SHEHU-6759084780--SalesOfForms:2700-PortalAccessFee:1000</t>
  </si>
  <si>
    <t>15-02-2023 13:40:10</t>
  </si>
  <si>
    <t>0517018001-143305-SULEMAN ALIYU-6211635580--SalesOfForms:2700-PortalAccessFee:1000</t>
  </si>
  <si>
    <t>PAYMENT REFERENCE=6211635580</t>
  </si>
  <si>
    <t>NAME:=SULEMAN ALIYU|Payment Ref:=6211635580|Description:=0517018001-143305-SULEMAN ALIYU-6211635580--SalesOfForms:2700-PortalAccessFee:1000</t>
  </si>
  <si>
    <t>15-02-2023 13:50:07</t>
  </si>
  <si>
    <t>0517018001-143310-AISHA MUHAMMAD DANSABO-2483242280--SalesOfForms:2700-PortalAccessFee:1000</t>
  </si>
  <si>
    <t>PAYMENT REFERENCE=2483242280</t>
  </si>
  <si>
    <t>NAME:=AISHA MUHAMMAD DANSABO|Payment Ref:=2483242280|Description:=0517018001-143310-AISHA MUHAMMAD DANSABO-2483242280--SalesOfForms:2700-PortalAccessFee:1000</t>
  </si>
  <si>
    <t>15-02-2023 14:02:10</t>
  </si>
  <si>
    <t>0517018001-143312-AHMAD UMAR-2619026964--SalesOfForms:2700-PortalAccessFee:1000</t>
  </si>
  <si>
    <t>PAYMENT REFERENCE=2619026964</t>
  </si>
  <si>
    <t>NAME:=AHMAD UMAR|Payment Ref:=2619026964|Description:=0517018001-143312-AHMAD UMAR-2619026964--SalesOfForms:2700-PortalAccessFee:1000</t>
  </si>
  <si>
    <t>15-02-2023 14:47:33</t>
  </si>
  <si>
    <t>0517018001-143314-FARUKU MUHAMMAD-1904580067--SalesOfForms:2700-PortalAccessFee:1000</t>
  </si>
  <si>
    <t>PAYMENT REFERENCE=1904580067</t>
  </si>
  <si>
    <t>NAME:=FARUKU MUHAMMAD|Payment Ref:=1904580067|Description:=0517018001-143314-FARUKU MUHAMMAD-1904580067--SalesOfForms:2700-PortalAccessFee:1000</t>
  </si>
  <si>
    <t>15-02-2023 15:19:08</t>
  </si>
  <si>
    <t>0517018001-143319-USMAN AHMAD-5025802862--SalesOfForms:2700-PortalAccessFee:1000</t>
  </si>
  <si>
    <t>PAYMENT REFERENCE=5025802862</t>
  </si>
  <si>
    <t>NAME:=USMAN AHMAD|Payment Ref:=5025802862|Description:=0517018001-143319-USMAN AHMAD-5025802862--SalesOfForms:2700-PortalAccessFee:1000</t>
  </si>
  <si>
    <t>15-02-2023 15:46:14</t>
  </si>
  <si>
    <t>0517018001-143320-ISAH USMAN-2476581687--SalesOfForms:2700-PortalAccessFee:1000</t>
  </si>
  <si>
    <t>PAYMENT REFERENCE=2476581687</t>
  </si>
  <si>
    <t>NAME:=ISAH USMAN|Payment Ref:=2476581687|Description:=0517018001-143320-ISAH USMAN-2476581687--SalesOfForms:2700-PortalAccessFee:1000</t>
  </si>
  <si>
    <t>15-02-2023 11:32:09</t>
  </si>
  <si>
    <t>0517018001-23326-KARIMA MUSA-1259174309-NotificationProcessingFee:2000.00</t>
  </si>
  <si>
    <t>PAYMENT REFERENCE=1259174309</t>
  </si>
  <si>
    <t>NAME:=KARIMA MUSA|Payment Ref:=1259174309|Description:=0517018001-23326-KARIMA MUSA-1259174309-NotificationProcessingFee:2000.00</t>
  </si>
  <si>
    <t>15-02-2023 14:23:44</t>
  </si>
  <si>
    <t>0517018001-25440-DAHIRU BASHIRU-2023870140-Certificate processingND-Diploma-Certificate:4000.00</t>
  </si>
  <si>
    <t>PAYMENT REFERENCE=2023870140</t>
  </si>
  <si>
    <t>NAME:=DAHIRU BASHIRU|Payment Ref:=2023870140|Description:=0517018001-25440-DAHIRU BASHIRU-2023870140-Certificate processingND-Diploma-Certificate:4000.00</t>
  </si>
  <si>
    <t>15-02-2023 14:33:28</t>
  </si>
  <si>
    <t>0517018001-45966-JIMOH KAFAYAT AJIKE-7403765421-NotificationProcessingFee:2000.00</t>
  </si>
  <si>
    <t>PAYMENT REFERENCE=7403765421</t>
  </si>
  <si>
    <t>NAME:=JIMOH KAFAYAT AJIKE|Payment Ref:=7403765421|Description:=0517018001-45966-JIMOH KAFAYAT AJIKE-7403765421-NotificationProcessingFee:2000.00</t>
  </si>
  <si>
    <t>15-02-2023 14:29:56</t>
  </si>
  <si>
    <t>0517018001-71553-MOHAMMED BERETE-5403979743-CertificateProcessingHND:5500.00</t>
  </si>
  <si>
    <t>PAYMENT REFERENCE=5403979743</t>
  </si>
  <si>
    <t>NAME:=MOHAMMED BERETE|Payment Ref:=5403979743|Description:=0517018001-71553-MOHAMMED BERETE-5403979743-CertificateProcessingHND:5500.00</t>
  </si>
  <si>
    <t>AMT DUE SOKOTO</t>
  </si>
  <si>
    <t>UP</t>
  </si>
  <si>
    <t>AMT DUE IDS</t>
  </si>
  <si>
    <t>VAT</t>
  </si>
  <si>
    <t>AMOUNT DUE LESS PORTAL ACCESS FEE &amp; ACREDITATION</t>
  </si>
  <si>
    <t>FEE</t>
  </si>
  <si>
    <t>TOTAL AMTDUE</t>
  </si>
  <si>
    <t>AMT DUE SCHOOLS</t>
  </si>
  <si>
    <t>UP FEES</t>
  </si>
  <si>
    <t>AMT DUE IDS LESS VAT</t>
  </si>
  <si>
    <t>PORTAL ACCESS FEES IDS</t>
  </si>
  <si>
    <t>AMT DUE ACCREDITATION FEES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</si>
  <si>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</si>
  <si>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</si>
  <si>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</si>
  <si>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</si>
  <si>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</si>
  <si>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</si>
  <si>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</si>
  <si>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</si>
  <si>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</si>
  <si>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Count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</si>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</sst>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 ABAKPA" refreshedDate="44973.334833564812" createdVersion="8" refreshedVersion="8" minRefreshableVersion="3" recordCount="26" xr:uid="{1223DEAD-4040-4DD4-8C3B-48551B5BB340}">
  <cacheSource type="worksheet">
    <worksheetSource ref="A1:FC27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875056256" maxValue="9879887844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2">
        <s v="COLLEGE OF NURSING SCIENCES SOKOTO (SOIRS SCHOOL)"/>
        <s v="UMARU ALI SHINKAFI POLYTECHNIC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3135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076" maxValue="35082"/>
    </cacheField>
    <cacheField name="APPROVAL CODE" numFmtId="0">
      <sharedItems containsMixedTypes="1" containsNumber="1" containsInteger="1" minValue="365522" maxValue="956938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27440481" maxValue="2628294510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1129861" maxValue="9792064"/>
    </cacheField>
    <cacheField name="SEQUENCE NUMBER" numFmtId="0">
      <sharedItems containsSemiMixedTypes="0" containsString="0" containsNumber="1" containsInteger="1" minValue="0" maxValue="1001674"/>
    </cacheField>
    <cacheField name="INVOICENUM" numFmtId="0">
      <sharedItems containsMixedTypes="1" containsNumber="1" containsInteger="1" minValue="25564524" maxValue="25565349"/>
    </cacheField>
    <cacheField name="TRANNUMBER" numFmtId="0">
      <sharedItems containsSemiMixedTypes="0" containsString="0" containsNumber="1" containsInteger="1" minValue="9875056256" maxValue="9879887844"/>
    </cacheField>
    <cacheField name="ORIGID" numFmtId="0">
      <sharedItems containsSemiMixedTypes="0" containsString="0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29560" maxValue="956938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875056256" maxValue="9879887844"/>
    </cacheField>
    <cacheField name="ISS_STAN" numFmtId="0">
      <sharedItems containsSemiMixedTypes="0" containsString="0" containsNumber="1" containsInteger="1" minValue="9875056256" maxValue="9879887844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31350"/>
    </cacheField>
    <cacheField name="ORIGINALAMOUNT" numFmtId="0">
      <sharedItems containsSemiMixedTypes="0" containsString="0" containsNumber="1" containsInteger="1" minValue="2350" maxValue="31350"/>
    </cacheField>
    <cacheField name="AMOUNT DUE LESS PORTAL ACCESS FEE &amp; ACREDITATION" numFmtId="0">
      <sharedItems containsSemiMixedTypes="0" containsString="0" containsNumber="1" containsInteger="1" minValue="2350" maxValue="3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30000"/>
    </cacheField>
    <cacheField name="AMT DUE SOKOTO" numFmtId="0">
      <sharedItems containsSemiMixedTypes="0" containsString="0" containsNumber="1" minValue="352.00000000000006" maxValue="5280.0000000000009"/>
    </cacheField>
    <cacheField name="AMT DUE SCHOOLS" numFmtId="0">
      <sharedItems containsSemiMixedTypes="0" containsString="0" containsNumber="1" containsInteger="1" minValue="1600" maxValue="24000"/>
    </cacheField>
    <cacheField name="AMT DUE IDS" numFmtId="0">
      <sharedItems containsSemiMixedTypes="0" containsString="0" containsNumber="1" minValue="48" maxValue="72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3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156.75"/>
    </cacheField>
    <cacheField name="VATCHARGE" numFmtId="0">
      <sharedItems containsSemiMixedTypes="0" containsString="0" containsNumber="1" minValue="0.88" maxValue="11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31181.4938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4.7" maxValue="62.7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4.7" maxValue="62.7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1.41" maxValue="18.809999999999999"/>
    </cacheField>
    <cacheField name="ISSUERVAT VALUE" numFmtId="0">
      <sharedItems containsSemiMixedTypes="0" containsString="0" containsNumber="1" minValue="0.11" maxValue="1.41"/>
    </cacheField>
    <cacheField name="ISSUER OBLIGATION" numFmtId="0">
      <sharedItems containsSemiMixedTypes="0" containsString="0" containsNumber="1" minValue="2348.48" maxValue="31336.7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175" maxValue="15.675000000000001"/>
    </cacheField>
    <cacheField name="PTSPVAT" numFmtId="0">
      <sharedItems containsSemiMixedTypes="0" containsString="0" containsNumber="1" minValue="0.09" maxValue="1.1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35249999999999998" maxValue="4.7024999999999997"/>
    </cacheField>
    <cacheField name="PTSAVAT" numFmtId="0">
      <sharedItems containsSemiMixedTypes="0" containsString="0" containsNumber="1" minValue="0.03" maxValue="0.35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35249999999999998" maxValue="4.7024999999999997"/>
    </cacheField>
    <cacheField name="ACQUIRERVAT" numFmtId="0">
      <sharedItems containsSemiMixedTypes="0" containsString="0" containsNumber="1" minValue="0.03" maxValue="0.35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6.51"/>
    </cacheField>
    <cacheField name="PROCESSINGVAT" numFmtId="0">
      <sharedItems containsSemiMixedTypes="0" containsString="0" containsNumber="1" minValue="0" maxValue="0.4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23499999999999999" maxValue="3.1349999999999998"/>
    </cacheField>
    <cacheField name="SWITCHVAT" numFmtId="0">
      <sharedItems containsSemiMixedTypes="0" containsString="0" containsNumber="1" minValue="0.02" maxValue="0.2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175" maxValue="15.675000000000001"/>
    </cacheField>
    <cacheField name="TERMINALOWNERVAT" numFmtId="0">
      <sharedItems containsSemiMixedTypes="0" containsString="0" containsNumber="1" minValue="0.09" maxValue="1.1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94.05"/>
    </cacheField>
    <cacheField name="VAT MARGIN" numFmtId="0">
      <sharedItems containsSemiMixedTypes="0" containsString="0" containsNumber="1" minValue="0.51" maxValue="7.05"/>
    </cacheField>
    <cacheField name="TWCMS CREDIT ACCOUNT" numFmtId="0">
      <sharedItems containsSemiMixedTypes="0" containsString="0" containsNumber="1" containsInteger="1" minValue="2.0020566000040006E+19" maxValue="2.0020566090040005E+19"/>
    </cacheField>
    <cacheField name="TWCMS DEBIT ACCOUNT" numFmtId="0">
      <sharedItems containsSemiMixedTypes="0" containsString="0" containsNumber="1" containsInteger="1" minValue="3.0040561E+19" maxValue="4.0010566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348.48" maxValue="31336.78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5/02/2023"/>
    <s v="16/02/2023"/>
    <n v="9875074025"/>
    <s v="UP SETTLEMENT"/>
    <s v="ZENITH INTERNATIONAL BANK PLC"/>
    <s v="0006067466"/>
    <x v="0"/>
    <s v="3UP1SO000000007"/>
    <s v="3UP16101"/>
    <s v="COLLEGE OF NURSING SCIENC,SOKOTO,SOKOTO,NG"/>
    <s v="Purchase"/>
    <n v="0.5"/>
    <n v="31350"/>
    <s v="VISA"/>
    <s v="539941******2066"/>
    <s v="15-02-2023 06:54:44"/>
    <n v="35076"/>
    <s v="AFDCC2"/>
    <s v="ACCESS BANK (DIAMOND)"/>
    <s v="15/02/2023"/>
    <n v="2627440956"/>
    <s v="0521104001-BMP/2022A/132-HAUWAU  ABUBAKAR-598659964023-PortalAccessFee:1000-RegFee:30000^WEBID118120"/>
    <s v="0521104001-BMP/2022A/132-HAUWAU  ABUBAKAR-598659964023-PortalAccessFee:1000-RegFee:30000^WEBID11812085^(IP:102.91.5.139)"/>
    <n v="2607648"/>
    <n v="1001671"/>
    <n v="25564535"/>
    <n v="9875074025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2A/132-HAUWAU  ABUBAKAR-598659964023-PortalAccessFee:1000-RegFee:30000^WEBID11812085^(IP:102.91.5.139)"/>
    <n v="566"/>
    <n v="481721"/>
    <n v="566"/>
    <n v="9875074025"/>
    <n v="987507402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2A/132-HAUWAU  ABUBAKAR-598659964023-PortalAccessFee:1000-RegFee:30000^WEBID118120"/>
    <s v="0521104001-BMP/2022A/132-HAUWAU  ABUBAKAR-598659964023-PortalAccessFee:1000-RegFee:30000^WEBID11812085^(IP:102.91.5.139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5/02/2023"/>
    <s v="16/02/2023"/>
    <n v="9876878066"/>
    <s v="UP SETTLEMENT"/>
    <s v="STERLING BANK PLC"/>
    <s v="0006067466"/>
    <x v="0"/>
    <s v="3UP1SO000000007"/>
    <s v="3UP16101"/>
    <s v="COLLEGE OF NURSING SCIENC,COLLEGE OF NURSING SCIENC,SOKOTO,NG"/>
    <s v="Purchase"/>
    <n v="0.5"/>
    <n v="31350"/>
    <s v="VISA"/>
    <s v="533477******3209"/>
    <s v="15-02-2023 10:56:54"/>
    <n v="35080"/>
    <n v="550010"/>
    <s v="ACCESS BANK (DIAMOND)"/>
    <s v="15/02/2023"/>
    <n v="2627737652"/>
    <s v="0521104001-BMP/2022A/160-KASIMU HAUWAU DOGONDAJI-339974437461-PortalAccessFee:1000-RegFee:30000^WEBI"/>
    <s v="0521104001-BMP/2022A/160-KASIMU HAUWAU DOGONDAJI-339974437461-PortalAccessFee:1000-RegFee:30000^WEBID11814109^(IP:102.88.62.251)"/>
    <n v="9792064"/>
    <n v="1001674"/>
    <n v="25565349"/>
    <n v="987687806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60-KASIMU HAUWAU DOGONDAJI-339974437461-PortalAccessFee:1000-RegFee:30000^WEBID11814109^(IP:102.88.62.251)"/>
    <n v="566"/>
    <n v="797436"/>
    <n v="566"/>
    <n v="9876878066"/>
    <n v="9876878066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160-KASIMU HAUWAU DOGONDAJI-339974437461-PortalAccessFee:1000-RegFee:30000^WEBI"/>
    <s v="0521104001-BMP/2022A/160-KASIMU HAUWAU DOGONDAJI-339974437461-PortalAccessFee:1000-RegFee:30000^WEBID11814109^(IP:102.88.62.251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15/02/2023"/>
    <s v="16/02/2023"/>
    <n v="9875081838"/>
    <s v="UP SETTLEMENT"/>
    <s v="ZENITH INTERNATIONAL BANK PLC"/>
    <s v="0006067466"/>
    <x v="0"/>
    <s v="3UP1SO000000007"/>
    <s v="3UP16101"/>
    <s v="COLLEGE OF NURSING SCIENC,SOKOTO,SOKOTO,NG"/>
    <s v="Purchase"/>
    <n v="0.5"/>
    <n v="31350"/>
    <s v="VISA"/>
    <s v="539941******2066"/>
    <s v="15-02-2023 06:59:13"/>
    <n v="35076"/>
    <s v="AFE488"/>
    <s v="ACCESS BANK (DIAMOND)"/>
    <s v="15/02/2023"/>
    <n v="2627441250"/>
    <s v="0521104001-GNP/2019/096-ABDULKARIM  ADAMU-544543841280-PortalAccessFee:1000-RegFee:30000^WEBID118121"/>
    <s v="0521104001-GNP/2019/096-ABDULKARIM  ADAMU-544543841280-PortalAccessFee:1000-RegFee:30000^WEBID11812103^(IP:197.210.71.86)"/>
    <n v="2607648"/>
    <n v="1001672"/>
    <n v="25564541"/>
    <n v="9875081838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096-ABDULKARIM  ADAMU-544543841280-PortalAccessFee:1000-RegFee:30000^WEBID11812103^(IP:197.210.71.86)"/>
    <n v="566"/>
    <n v="488819"/>
    <n v="566"/>
    <n v="9875081838"/>
    <n v="9875081838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19/096-ABDULKARIM  ADAMU-544543841280-PortalAccessFee:1000-RegFee:30000^WEBID118121"/>
    <s v="0521104001-GNP/2019/096-ABDULKARIM  ADAMU-544543841280-PortalAccessFee:1000-RegFee:30000^WEBID11812103^(IP:197.210.71.86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5/02/2023"/>
    <s v="16/02/2023"/>
    <n v="9875065839"/>
    <s v="UP SETTLEMENT"/>
    <s v="ZENITH INTERNATIONAL BANK PLC"/>
    <s v="0006067466"/>
    <x v="0"/>
    <s v="3UP1SO000000007"/>
    <s v="3UP16101"/>
    <s v="COLLEGE OF NURSING SCIENC,SOKOTO,SOKOTO,NG"/>
    <s v="Purchase"/>
    <n v="0.5"/>
    <n v="31350"/>
    <s v="VISA"/>
    <s v="539941******2066"/>
    <s v="15-02-2023 06:50:12"/>
    <n v="35076"/>
    <s v="AFD550"/>
    <s v="ACCESS BANK (DIAMOND)"/>
    <s v="15/02/2023"/>
    <n v="2627440709"/>
    <s v="0521104001-GNP/2021A/181-JAMILU  ABUBAKAR-248218886608-PortalAccessFee:1000-RegFee:30000^WEBID118120"/>
    <s v="0521104001-GNP/2021A/181-JAMILU  ABUBAKAR-248218886608-PortalAccessFee:1000-RegFee:30000^WEBID11812065^(IP:102.91.4.95)"/>
    <n v="2607648"/>
    <n v="1001670"/>
    <n v="25564531"/>
    <n v="9875065839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181-JAMILU  ABUBAKAR-248218886608-PortalAccessFee:1000-RegFee:30000^WEBID11812065^(IP:102.91.4.95)"/>
    <n v="566"/>
    <n v="475164"/>
    <n v="566"/>
    <n v="9875065839"/>
    <n v="9875065839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181-JAMILU  ABUBAKAR-248218886608-PortalAccessFee:1000-RegFee:30000^WEBID118120"/>
    <s v="0521104001-GNP/2021A/181-JAMILU  ABUBAKAR-248218886608-PortalAccessFee:1000-RegFee:30000^WEBID11812065^(IP:102.91.4.95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5/02/2023"/>
    <s v="16/02/2023"/>
    <n v="9875060906"/>
    <s v="UP SETTLEMENT"/>
    <s v="ZENITH INTERNATIONAL BANK PLC"/>
    <s v="0006067466"/>
    <x v="0"/>
    <s v="3UP1SO000000007"/>
    <s v="3UP16101"/>
    <s v="COLLEGE OF NURSING SCIENC,SOKOTO,SOKOTO,NG"/>
    <s v="Purchase"/>
    <n v="0.5"/>
    <n v="31350"/>
    <s v="VISA"/>
    <s v="539941******2066"/>
    <s v="15-02-2023 06:47:11"/>
    <n v="35076"/>
    <s v="AFD0CE"/>
    <s v="ACCESS BANK (DIAMOND)"/>
    <s v="15/02/2023"/>
    <n v="2627440579"/>
    <s v="0521104001-GNP/2021A/187-IBRAHIM MADAWAKI AMINA-568672151739-PortalAccessFee:1000-RegFee:30000^WEBID"/>
    <s v="0521104001-GNP/2021A/187-IBRAHIM MADAWAKI AMINA-568672151739-PortalAccessFee:1000-RegFee:30000^WEBID11812057^(IP:102.91.4.95)"/>
    <n v="2607648"/>
    <n v="1001669"/>
    <n v="25564529"/>
    <n v="987506090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187-IBRAHIM MADAWAKI AMINA-568672151739-PortalAccessFee:1000-RegFee:30000^WEBID11812057^(IP:102.91.4.95)"/>
    <n v="566"/>
    <n v="471200"/>
    <n v="566"/>
    <n v="9875060906"/>
    <n v="987506090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187-IBRAHIM MADAWAKI AMINA-568672151739-PortalAccessFee:1000-RegFee:30000^WEBID"/>
    <s v="0521104001-GNP/2021A/187-IBRAHIM MADAWAKI AMINA-568672151739-PortalAccessFee:1000-RegFee:30000^WEBID11812057^(IP:102.91.4.95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5/02/2023"/>
    <s v="16/02/2023"/>
    <n v="9875056256"/>
    <s v="UP SETTLEMENT"/>
    <s v="ZENITH INTERNATIONAL BANK PLC"/>
    <s v="0006067466"/>
    <x v="0"/>
    <s v="3UP1SO000000007"/>
    <s v="3UP16101"/>
    <s v="COLLEGE OF NURSING SCIENC,SOKOTO,SOKOTO,NG"/>
    <s v="Purchase"/>
    <n v="0.5"/>
    <n v="31350"/>
    <s v="VISA"/>
    <s v="539941******2066"/>
    <s v="15-02-2023 06:44:04"/>
    <n v="35076"/>
    <s v="AFCBF6"/>
    <s v="ACCESS BANK (DIAMOND)"/>
    <s v="15/02/2023"/>
    <n v="2627440481"/>
    <s v="0521104001-GNP/2021A/248-RUKAYYA  MOHAMMAD  RABIU -11788811-PortalAccessFee:1000-RegFee:30000^WEBID1"/>
    <s v="0521104001-GNP/2021A/248-RUKAYYA  MOHAMMAD  RABIU -11788811-PortalAccessFee:1000-RegFee:30000^WEBID11812039^(IP:197.210.71.213)"/>
    <n v="2607648"/>
    <n v="1001668"/>
    <n v="25564524"/>
    <n v="987505625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248-RUKAYYA  MOHAMMAD  RABIU -11788811-PortalAccessFee:1000-RegFee:30000^WEBID11812039^(IP:197.210.71.213)"/>
    <n v="566"/>
    <n v="467150"/>
    <n v="566"/>
    <n v="9875056256"/>
    <n v="987505625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248-RUKAYYA  MOHAMMAD  RABIU -11788811-PortalAccessFee:1000-RegFee:30000^WEBID1"/>
    <s v="0521104001-GNP/2021A/248-RUKAYYA  MOHAMMAD  RABIU -11788811-PortalAccessFee:1000-RegFee:30000^WEBID11812039^(IP:197.210.71.21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15/02/2023"/>
    <s v="16/02/2023"/>
    <n v="9876072405"/>
    <s v="UP SETTLEMENT"/>
    <s v="STERLING BANK PLC"/>
    <s v="0006067466"/>
    <x v="0"/>
    <s v="3UP1SO000000007"/>
    <s v="3UP16101"/>
    <s v="COLLEGE OF NURSING SCIENC,COLLEGE OF NURSING SCIENC,SOKOTO,NG"/>
    <s v="Purchase"/>
    <n v="0.5"/>
    <n v="31350"/>
    <s v="VISA"/>
    <s v="533477******3209"/>
    <s v="15-02-2023 09:33:51"/>
    <n v="35078"/>
    <n v="500600"/>
    <s v="ACCESS BANK (DIAMOND)"/>
    <s v="15/02/2023"/>
    <n v="2627597427"/>
    <s v="0521104001-GNP/2022A/062-ALAMIN  SALEH-387137121743-PortalAccessFee:1000-RegFee:30000^WEBID11812968^"/>
    <s v="0521104001-GNP/2022A/062-ALAMIN  SALEH-387137121743-PortalAccessFee:1000-RegFee:30000^WEBID11812968^(IP:102.88.63.181)"/>
    <n v="2181467"/>
    <n v="1001673"/>
    <n v="25564818"/>
    <n v="987607240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62-ALAMIN  SALEH-387137121743-PortalAccessFee:1000-RegFee:30000^WEBID11812968^(IP:102.88.63.181)"/>
    <n v="566"/>
    <n v="796849"/>
    <n v="566"/>
    <n v="9876072405"/>
    <n v="9876072405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062-ALAMIN  SALEH-387137121743-PortalAccessFee:1000-RegFee:30000^WEBID11812968^"/>
    <s v="0521104001-GNP/2022A/062-ALAMIN  SALEH-387137121743-PortalAccessFee:1000-RegFee:30000^WEBID11812968^(IP:102.88.63.181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15/02/2023"/>
    <s v="16/02/2023"/>
    <n v="9877774280"/>
    <s v="UP SETTLEMENT"/>
    <s v="FIRST BANK OF NIGERIA PLC"/>
    <s v="0006067466"/>
    <x v="1"/>
    <s v="2UP1SO000000106"/>
    <s v="2UP17972"/>
    <s v="Sokoto IGR Schools on POS,Sokoto IGR Schools on POS,SO,NG"/>
    <s v="Payment"/>
    <n v="0.5"/>
    <n v="2350"/>
    <s v="VISA"/>
    <s v="539923******4562"/>
    <s v="15-02-2023 12:25:53"/>
    <n v="35081"/>
    <n v="907733"/>
    <s v="ACCESS BANK (DIAMOND)"/>
    <s v="15/02/2023"/>
    <n v="2627858498"/>
    <s v="0517018001-103224-SADIQ SHAZALI-1983975995-NotificationProcessingFee:2000.00"/>
    <s v="0517018001-103224-SADIQ SHAZALI-1983975995-NotificationProcessingFee:2000.00"/>
    <n v="3502832"/>
    <n v="0"/>
    <s v=""/>
    <n v="987777428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983975995"/>
    <n v="566"/>
    <n v="907733"/>
    <n v="566"/>
    <n v="9877774280"/>
    <n v="9877774280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3224-SADIQ SHAZALI-1983975995-NotificationProcessingFee:2000.00"/>
    <s v="0517018001-103224-SADIQ SHAZALI-1983975995-NotificationProcessingFee:2000.00"/>
    <s v="PAYMENT REFERENCE=1983975995"/>
    <s v="NAME:=SADIQ SHAZALI|Payment Ref:=1983975995|Description:=0517018001-103224-SADIQ SHAZALI-1983975995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s v="15/02/2023"/>
    <s v="16/02/2023"/>
    <n v="9878137462"/>
    <s v="UP SETTLEMENT"/>
    <s v="FIRST BANK OF NIGERIA PLC"/>
    <s v="0006067466"/>
    <x v="1"/>
    <s v="2UP1SO000000106"/>
    <s v="2UP17972"/>
    <s v="Sokoto IGR Schools on POS,Sokoto IGR Schools on POS,SO,NG"/>
    <s v="Payment"/>
    <n v="0.5"/>
    <n v="2850"/>
    <s v="VISA"/>
    <s v="539923******4562"/>
    <s v="15-02-2023 13:02:19"/>
    <n v="35081"/>
    <n v="920236"/>
    <s v="ACCESS BANK (DIAMOND)"/>
    <s v="15/02/2023"/>
    <n v="2627900230"/>
    <s v="0517018001-141594-NURA SANI DINGYADI-5751136493-AcceptanceFee:2500.00"/>
    <s v="0517018001-141594-NURA SANI DINGYADI-5751136493-AcceptanceFee:2500.00"/>
    <n v="7222277"/>
    <n v="0"/>
    <s v=""/>
    <n v="9878137462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5751136493"/>
    <n v="566"/>
    <n v="920236"/>
    <n v="566"/>
    <n v="9878137462"/>
    <n v="9878137462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594-NURA SANI DINGYADI-5751136493-AcceptanceFee:2500.00"/>
    <s v="0517018001-141594-NURA SANI DINGYADI-5751136493-AcceptanceFee:2500.00"/>
    <s v="PAYMENT REFERENCE=5751136493"/>
    <s v="NAME:=NURA SANI DINGYADI|Payment Ref:=5751136493|Description:=0517018001-141594-NURA SANI DINGYADI-5751136493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15/02/2023"/>
    <s v="16/02/2023"/>
    <n v="9877934111"/>
    <s v="UP SETTLEMENT"/>
    <s v="GTBANK PLC"/>
    <s v="0006067466"/>
    <x v="1"/>
    <s v="2UP1SO000000106"/>
    <s v="2UP17972"/>
    <s v="Sokoto IGR Schools on POS,Sokoto IGR Schools on POS,SO,NG"/>
    <s v="Payment"/>
    <n v="0.5"/>
    <n v="2850"/>
    <s v="VISA"/>
    <s v="539983******9057"/>
    <s v="15-02-2023 12:41:52"/>
    <n v="35081"/>
    <n v="365522"/>
    <s v="ACCESS BANK (DIAMOND)"/>
    <s v="15/02/2023"/>
    <n v="2627875165"/>
    <s v="0517018001-141868-NASIRU ABUBAKAR-1392191518-AcceptanceFee:2500.00"/>
    <s v="0517018001-141868-NASIRU ABUBAKAR-1392191518-AcceptanceFee:2500.00"/>
    <n v="3502832"/>
    <n v="0"/>
    <s v=""/>
    <n v="987793411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392191518"/>
    <n v="566"/>
    <n v="29560"/>
    <n v="566"/>
    <n v="9877934111"/>
    <n v="9877934111"/>
    <s v="MAST"/>
    <s v="351034591001005900"/>
    <s v=""/>
    <s v="GT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GTBANK PLC"/>
    <n v="30"/>
    <n v="1.71"/>
    <n v="0.13"/>
    <n v="2849.24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1"/>
    <n v="0.08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868-NASIRU ABUBAKAR-1392191518-AcceptanceFee:2500.00"/>
    <s v="0517018001-141868-NASIRU ABUBAKAR-1392191518-AcceptanceFee:2500.00"/>
    <s v="PAYMENT REFERENCE=1392191518"/>
    <s v="NAME:=NASIRU ABUBAKAR|Payment Ref:=1392191518|Description:=0517018001-141868-NASIRU ABUBAKAR-1392191518-AcceptanceFee:2500.00"/>
    <s v="SPECIAL"/>
    <s v=""/>
    <s v=""/>
    <s v=""/>
    <s v=""/>
    <s v=""/>
    <s v=""/>
    <s v=""/>
    <s v=""/>
    <s v=""/>
    <n v="2849.24"/>
    <n v="0"/>
    <n v="0"/>
    <s v=""/>
    <s v="N"/>
    <s v=""/>
    <n v="0"/>
    <n v="0"/>
  </r>
  <r>
    <s v="15/02/2023"/>
    <s v="16/02/2023"/>
    <n v="9876836859"/>
    <s v="UP SETTLEMENT"/>
    <s v="ACCESS BANK NIGERIA PLC"/>
    <s v="0006067466"/>
    <x v="1"/>
    <s v="2UP1SO000000106"/>
    <s v="2UP17970"/>
    <s v="Sokoto IGR Schools on POS,SO,SO,NG"/>
    <s v="Payment"/>
    <n v="0.5"/>
    <n v="3700"/>
    <s v="VISA"/>
    <s v="418745******1390"/>
    <s v="15-02-2023 10:51:57"/>
    <n v="35080"/>
    <n v="393787"/>
    <s v="ACCESS BANK (DIAMOND)"/>
    <s v="15/02/2023"/>
    <n v="2627730787"/>
    <s v="0517018001-143259-SAIFULLAHI ABUBAKAR SADIQ-2230967844--SalesOfForms:2700-PortalAccessFee:1000"/>
    <s v="0517018001-143259-SAIFULLAHI ABUBAKAR SADIQ-2230967844--SalesOfForms:2700-PortalAccessFee:1000"/>
    <n v="9792064"/>
    <n v="0"/>
    <s v=""/>
    <n v="9876836859"/>
    <n v="123"/>
    <s v="+"/>
    <s v="SC011"/>
    <s v="Retail"/>
    <s v="Sokoto IGR Schools on POS,SO,SO,NG"/>
    <n v="5999"/>
    <n v="63"/>
    <s v=""/>
    <n v="200185"/>
    <s v=""/>
    <s v="UNIFIED PAYMENTS SERVICES LTD"/>
    <s v="PAYMENT REFERENCE=2230967844"/>
    <n v="566"/>
    <n v="775728"/>
    <n v="566"/>
    <n v="9876836859"/>
    <n v="9876836859"/>
    <s v="VISA"/>
    <s v="1641595917"/>
    <s v=""/>
    <s v="ACCE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ACCESS BANK NIGERIA PLC"/>
    <n v="30"/>
    <n v="2.2200000000000002"/>
    <n v="0.17"/>
    <n v="3702.99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5"/>
    <n v="0.38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6E+19"/>
    <s v="0517018001-143259-SAIFULLAHI ABUBAKAR SADIQ-2230967844--SalesOfForms:2700-PortalAccessFee:1000"/>
    <s v="0517018001-143259-SAIFULLAHI ABUBAKAR SADIQ-2230967844--SalesOfForms:2700-PortalAccessFee:1000"/>
    <s v="PAYMENT REFERENCE=2230967844"/>
    <s v="NAME:=SAIFULLAHI ABUBAKAR SADIQ|Payment Ref:=2230967844|Description:=0517018001-143259-SAIFULLAHI ABUBAKAR SADIQ-2230967844--SalesOfForms:2700-PortalAccessFee:1000"/>
    <s v="SPECIAL"/>
    <s v=""/>
    <s v=""/>
    <s v=""/>
    <s v=""/>
    <s v=""/>
    <s v=""/>
    <s v=""/>
    <s v=""/>
    <s v=""/>
    <n v="3702.99"/>
    <n v="0"/>
    <n v="0"/>
    <s v=""/>
    <s v="N"/>
    <s v=""/>
    <n v="0"/>
    <n v="0"/>
  </r>
  <r>
    <s v="15/02/2023"/>
    <s v="16/02/2023"/>
    <n v="9876656795"/>
    <s v="UP SETTLEMENT"/>
    <s v="UNITED BANK FOR AFRICA PLC"/>
    <s v="0702631458"/>
    <x v="1"/>
    <s v="2UP1SO000000106"/>
    <s v="2UP16893"/>
    <s v="Sokoto IGR Schools on POS,Sokoto IGR Schools on POS,SO,NG"/>
    <s v="Payment"/>
    <n v="0.5"/>
    <n v="3700"/>
    <s v="VISA"/>
    <s v="519911******6360"/>
    <s v="15-02-2023 10:33:39"/>
    <n v="35079"/>
    <n v="491956"/>
    <s v="ACCESS BANK NIGERIA PLC"/>
    <s v="15/02/2023"/>
    <n v="2627667588"/>
    <s v="0517018001-143285-LAWAL JAMIL-1736205074--SalesOfForms:2700-PortalAccessFee:1000"/>
    <s v="0517018001-143285-LAWAL JAMIL-1736205074--SalesOfForms:2700-PortalAccessFee:1000"/>
    <n v="2921716"/>
    <n v="0"/>
    <s v=""/>
    <n v="987665679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736205074"/>
    <n v="566"/>
    <n v="491956"/>
    <n v="566"/>
    <n v="9876656795"/>
    <n v="987665679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85-LAWAL JAMIL-1736205074--SalesOfForms:2700-PortalAccessFee:1000"/>
    <s v="0517018001-143285-LAWAL JAMIL-1736205074--SalesOfForms:2700-PortalAccessFee:1000"/>
    <s v="PAYMENT REFERENCE=1736205074"/>
    <s v="NAME:=LAWAL JAMIL|Payment Ref:=1736205074|Description:=0517018001-143285-LAWAL JAMIL-1736205074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5/02/2023"/>
    <s v="16/02/2023"/>
    <n v="9877183955"/>
    <s v="UP SETTLEMENT"/>
    <s v="ACCESS BANK NIGERIA PLC"/>
    <s v="0006067466"/>
    <x v="1"/>
    <s v="2UP1SO000000106"/>
    <s v="2UP17970"/>
    <s v="Sokoto IGR Schools on POS,SO,SO,NG"/>
    <s v="Payment"/>
    <n v="0.5"/>
    <n v="3700"/>
    <s v="VISA"/>
    <s v="418745******1390"/>
    <s v="15-02-2023 11:27:05"/>
    <n v="35080"/>
    <n v="832336"/>
    <s v="ACCESS BANK (DIAMOND)"/>
    <s v="15/02/2023"/>
    <n v="2627764922"/>
    <s v="0517018001-143288-MUHAMMAD SABIR MUSTAPHA-3519565516--SalesOfForms:2700-PortalAccessFee:1000"/>
    <s v="0517018001-143288-MUHAMMAD SABIR MUSTAPHA-3519565516--SalesOfForms:2700-PortalAccessFee:1000"/>
    <n v="9792064"/>
    <n v="0"/>
    <s v=""/>
    <n v="9877183955"/>
    <n v="123"/>
    <s v="+"/>
    <s v="SC011"/>
    <s v="Retail"/>
    <s v="Sokoto IGR Schools on POS,SO,SO,NG"/>
    <n v="5999"/>
    <n v="63"/>
    <s v=""/>
    <n v="200185"/>
    <s v=""/>
    <s v="UNIFIED PAYMENTS SERVICES LTD"/>
    <s v="PAYMENT REFERENCE=3519565516"/>
    <n v="566"/>
    <n v="30516"/>
    <n v="566"/>
    <n v="9877183955"/>
    <n v="9877183955"/>
    <s v="VISA"/>
    <s v="1641595917"/>
    <s v=""/>
    <s v="ACCE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ACCESS BANK NIGERIA PLC"/>
    <n v="30"/>
    <n v="2.2200000000000002"/>
    <n v="0.17"/>
    <n v="3702.99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5"/>
    <n v="0.38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6E+19"/>
    <s v="0517018001-143288-MUHAMMAD SABIR MUSTAPHA-3519565516--SalesOfForms:2700-PortalAccessFee:1000"/>
    <s v="0517018001-143288-MUHAMMAD SABIR MUSTAPHA-3519565516--SalesOfForms:2700-PortalAccessFee:1000"/>
    <s v="PAYMENT REFERENCE=3519565516"/>
    <s v="NAME:=MUHAMMAD SABIR MUSTAPHA|Payment Ref:=3519565516|Description:=0517018001-143288-MUHAMMAD SABIR MUSTAPHA-3519565516--SalesOfForms:2700-PortalAccessFee:1000"/>
    <s v="SPECIAL"/>
    <s v=""/>
    <s v=""/>
    <s v=""/>
    <s v=""/>
    <s v=""/>
    <s v=""/>
    <s v=""/>
    <s v=""/>
    <s v=""/>
    <n v="3702.99"/>
    <n v="0"/>
    <n v="0"/>
    <s v=""/>
    <s v="N"/>
    <s v=""/>
    <n v="0"/>
    <n v="0"/>
  </r>
  <r>
    <s v="15/02/2023"/>
    <s v="16/02/2023"/>
    <n v="9877402716"/>
    <s v="UP SETTLEMENT"/>
    <s v="FIRST BANK OF NIGERIA PLC"/>
    <s v="0006067466"/>
    <x v="1"/>
    <s v="2UP1SO000000106"/>
    <s v="2UP17972"/>
    <s v="Sokoto IGR Schools on POS,Sokoto IGR Schools on POS,SO,NG"/>
    <s v="Payment"/>
    <n v="0.5"/>
    <n v="3700"/>
    <s v="VISA"/>
    <s v="539923******4562"/>
    <s v="15-02-2023 11:49:08"/>
    <n v="35080"/>
    <n v="905321"/>
    <s v="ACCESS BANK (DIAMOND)"/>
    <s v="15/02/2023"/>
    <n v="2627781066"/>
    <s v="0517018001-143292-BELLO SANI-1611576740--SalesOfForms:2700-PortalAccessFee:1000"/>
    <s v="0517018001-143292-BELLO SANI-1611576740--SalesOfForms:2700-PortalAccessFee:1000"/>
    <n v="4447398"/>
    <n v="0"/>
    <s v=""/>
    <n v="987740271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611576740"/>
    <n v="566"/>
    <n v="905321"/>
    <n v="566"/>
    <n v="9877402716"/>
    <n v="9877402716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92-BELLO SANI-1611576740--SalesOfForms:2700-PortalAccessFee:1000"/>
    <s v="0517018001-143292-BELLO SANI-1611576740--SalesOfForms:2700-PortalAccessFee:1000"/>
    <s v="PAYMENT REFERENCE=1611576740"/>
    <s v="NAME:=BELLO SANI|Payment Ref:=1611576740|Description:=0517018001-143292-BELLO SANI-1611576740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5/02/2023"/>
    <s v="16/02/2023"/>
    <n v="9877730735"/>
    <s v="UP SETTLEMENT"/>
    <s v="FIRST BANK OF NIGERIA PLC"/>
    <s v="0006067466"/>
    <x v="1"/>
    <s v="2UP1SO000000106"/>
    <s v="2UP17972"/>
    <s v="Sokoto IGR Schools on POS,Sokoto IGR Schools on POS,SO,NG"/>
    <s v="Payment"/>
    <n v="0.5"/>
    <n v="3700"/>
    <s v="VISA"/>
    <s v="539923******4562"/>
    <s v="15-02-2023 12:21:37"/>
    <n v="35081"/>
    <n v="912144"/>
    <s v="ACCESS BANK (DIAMOND)"/>
    <s v="15/02/2023"/>
    <n v="2627852374"/>
    <s v="0517018001-143294-SHAMSU MUHAMMAD MURTALA-1970584429--SalesOfForms:2700-PortalAccessFee:1000"/>
    <s v="0517018001-143294-SHAMSU MUHAMMAD MURTALA-1970584429--SalesOfForms:2700-PortalAccessFee:1000"/>
    <n v="3502832"/>
    <n v="0"/>
    <s v=""/>
    <n v="987773073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970584429"/>
    <n v="566"/>
    <n v="912144"/>
    <n v="566"/>
    <n v="9877730735"/>
    <n v="9877730735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294-SHAMSU MUHAMMAD MURTALA-1970584429--SalesOfForms:2700-PortalAccessFee:1000"/>
    <s v="0517018001-143294-SHAMSU MUHAMMAD MURTALA-1970584429--SalesOfForms:2700-PortalAccessFee:1000"/>
    <s v="PAYMENT REFERENCE=1970584429"/>
    <s v="NAME:=SHAMSU MUHAMMAD MURTALA|Payment Ref:=1970584429|Description:=0517018001-143294-SHAMSU MUHAMMAD MURTALA-1970584429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5/02/2023"/>
    <s v="16/02/2023"/>
    <n v="9878303847"/>
    <s v="UP SETTLEMENT"/>
    <s v="FIRST BANK OF NIGERIA PLC"/>
    <s v="0006067466"/>
    <x v="1"/>
    <s v="2UP1SO000000106"/>
    <s v="2UP17972"/>
    <s v="Sokoto IGR Schools on POS,Sokoto IGR Schools on POS,SO,NG"/>
    <s v="Payment"/>
    <n v="0.5"/>
    <n v="3700"/>
    <s v="VISA"/>
    <s v="539923******4562"/>
    <s v="15-02-2023 13:19:28"/>
    <n v="35081"/>
    <n v="922938"/>
    <s v="ACCESS BANK (DIAMOND)"/>
    <s v="15/02/2023"/>
    <n v="2627913993"/>
    <s v="0517018001-143301-MANIRU SHEHU-6759084780--SalesOfForms:2700-PortalAccessFee:1000"/>
    <s v="0517018001-143301-MANIRU SHEHU-6759084780--SalesOfForms:2700-PortalAccessFee:1000"/>
    <n v="7222277"/>
    <n v="0"/>
    <s v=""/>
    <n v="987830384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6759084780"/>
    <n v="566"/>
    <n v="922938"/>
    <n v="566"/>
    <n v="9878303847"/>
    <n v="9878303847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01-MANIRU SHEHU-6759084780--SalesOfForms:2700-PortalAccessFee:1000"/>
    <s v="0517018001-143301-MANIRU SHEHU-6759084780--SalesOfForms:2700-PortalAccessFee:1000"/>
    <s v="PAYMENT REFERENCE=6759084780"/>
    <s v="NAME:=MANIRU SHEHU|Payment Ref:=6759084780|Description:=0517018001-143301-MANIRU SHEHU-6759084780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5/02/2023"/>
    <s v="16/02/2023"/>
    <n v="9878512456"/>
    <s v="UP SETTLEMENT"/>
    <s v="FIRST BANK OF NIGERIA PLC"/>
    <s v="0006067466"/>
    <x v="1"/>
    <s v="2UP1SO000000106"/>
    <s v="2UP17972"/>
    <s v="Sokoto IGR Schools on POS,Sokoto IGR Schools on POS,SO,NG"/>
    <s v="Payment"/>
    <n v="0.5"/>
    <n v="3700"/>
    <s v="VISA"/>
    <s v="539923******4562"/>
    <s v="15-02-2023 13:40:10"/>
    <n v="35081"/>
    <n v="927052"/>
    <s v="ACCESS BANK (DIAMOND)"/>
    <s v="15/02/2023"/>
    <n v="2627930100"/>
    <s v="0517018001-143305-SULEMAN ALIYU-6211635580--SalesOfForms:2700-PortalAccessFee:1000"/>
    <s v="0517018001-143305-SULEMAN ALIYU-6211635580--SalesOfForms:2700-PortalAccessFee:1000"/>
    <n v="5104729"/>
    <n v="0"/>
    <s v=""/>
    <n v="987851245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6211635580"/>
    <n v="566"/>
    <n v="927052"/>
    <n v="566"/>
    <n v="9878512456"/>
    <n v="9878512456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05-SULEMAN ALIYU-6211635580--SalesOfForms:2700-PortalAccessFee:1000"/>
    <s v="0517018001-143305-SULEMAN ALIYU-6211635580--SalesOfForms:2700-PortalAccessFee:1000"/>
    <s v="PAYMENT REFERENCE=6211635580"/>
    <s v="NAME:=SULEMAN ALIYU|Payment Ref:=6211635580|Description:=0517018001-143305-SULEMAN ALIYU-6211635580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5/02/2023"/>
    <s v="16/02/2023"/>
    <n v="9878614189"/>
    <s v="UP SETTLEMENT"/>
    <s v="UNITED BANK FOR AFRICA PLC"/>
    <s v="0702631458"/>
    <x v="1"/>
    <s v="2UP1SO000000106"/>
    <s v="2UP16893"/>
    <s v="Sokoto IGR Schools on POS,Sokoto IGR Schools on POS,SO,NG"/>
    <s v="Payment"/>
    <n v="0.5"/>
    <n v="3700"/>
    <s v="VISA"/>
    <s v="519911******6360"/>
    <s v="15-02-2023 13:50:07"/>
    <n v="35082"/>
    <n v="517342"/>
    <s v="ACCESS BANK NIGERIA PLC"/>
    <s v="15/02/2023"/>
    <n v="2628147194"/>
    <s v="0517018001-143310-AISHA MUHAMMAD DANSABO-2483242280--SalesOfForms:2700-PortalAccessFee:1000"/>
    <s v="0517018001-143310-AISHA MUHAMMAD DANSABO-2483242280--SalesOfForms:2700-PortalAccessFee:1000"/>
    <n v="1229363"/>
    <n v="0"/>
    <s v=""/>
    <n v="987861418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483242280"/>
    <n v="566"/>
    <n v="517342"/>
    <n v="566"/>
    <n v="9878614189"/>
    <n v="9878614189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10-AISHA MUHAMMAD DANSABO-2483242280--SalesOfForms:2700-PortalAccessFee:1000"/>
    <s v="0517018001-143310-AISHA MUHAMMAD DANSABO-2483242280--SalesOfForms:2700-PortalAccessFee:1000"/>
    <s v="PAYMENT REFERENCE=2483242280"/>
    <s v="NAME:=AISHA MUHAMMAD DANSABO|Payment Ref:=2483242280|Description:=0517018001-143310-AISHA MUHAMMAD DANSABO-248324228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15/02/2023"/>
    <s v="16/02/2023"/>
    <n v="9878733662"/>
    <s v="UP SETTLEMENT"/>
    <s v="FIRST BANK OF NIGERIA PLC"/>
    <s v="0006067466"/>
    <x v="1"/>
    <s v="2UP1SO000000106"/>
    <s v="2UP17972"/>
    <s v="Sokoto IGR Schools on POS,Sokoto IGR Schools on POS,SO,NG"/>
    <s v="Payment"/>
    <n v="0.5"/>
    <n v="3700"/>
    <s v="VISA"/>
    <s v="539923******4562"/>
    <s v="15-02-2023 14:02:10"/>
    <n v="35082"/>
    <n v="931979"/>
    <s v="ACCESS BANK (DIAMOND)"/>
    <s v="15/02/2023"/>
    <n v="2628156199"/>
    <s v="0517018001-143312-AHMAD UMAR-2619026964--SalesOfForms:2700-PortalAccessFee:1000"/>
    <s v="0517018001-143312-AHMAD UMAR-2619026964--SalesOfForms:2700-PortalAccessFee:1000"/>
    <n v="1229363"/>
    <n v="0"/>
    <s v=""/>
    <n v="9878733662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619026964"/>
    <n v="566"/>
    <n v="931979"/>
    <n v="566"/>
    <n v="9878733662"/>
    <n v="9878733662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12-AHMAD UMAR-2619026964--SalesOfForms:2700-PortalAccessFee:1000"/>
    <s v="0517018001-143312-AHMAD UMAR-2619026964--SalesOfForms:2700-PortalAccessFee:1000"/>
    <s v="PAYMENT REFERENCE=2619026964"/>
    <s v="NAME:=AHMAD UMAR|Payment Ref:=2619026964|Description:=0517018001-143312-AHMAD UMAR-2619026964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5/02/2023"/>
    <s v="16/02/2023"/>
    <n v="9879205774"/>
    <s v="UP SETTLEMENT"/>
    <s v="FIRST BANK OF NIGERIA PLC"/>
    <s v="0006067466"/>
    <x v="1"/>
    <s v="2UP1SO000000106"/>
    <s v="2UP17972"/>
    <s v="Sokoto IGR Schools on POS,Sokoto IGR Schools on POS,SO,NG"/>
    <s v="Payment"/>
    <n v="0.5"/>
    <n v="3700"/>
    <s v="VISA"/>
    <s v="539923******4562"/>
    <s v="15-02-2023 14:47:33"/>
    <n v="35082"/>
    <n v="936703"/>
    <s v="ACCESS BANK (DIAMOND)"/>
    <s v="15/02/2023"/>
    <n v="2628195185"/>
    <s v="0517018001-143314-FARUKU MUHAMMAD-1904580067--SalesOfForms:2700-PortalAccessFee:1000"/>
    <s v="0517018001-143314-FARUKU MUHAMMAD-1904580067--SalesOfForms:2700-PortalAccessFee:1000"/>
    <n v="1129861"/>
    <n v="0"/>
    <s v=""/>
    <n v="987920577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904580067"/>
    <n v="566"/>
    <n v="936703"/>
    <n v="566"/>
    <n v="9879205774"/>
    <n v="9879205774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14-FARUKU MUHAMMAD-1904580067--SalesOfForms:2700-PortalAccessFee:1000"/>
    <s v="0517018001-143314-FARUKU MUHAMMAD-1904580067--SalesOfForms:2700-PortalAccessFee:1000"/>
    <s v="PAYMENT REFERENCE=1904580067"/>
    <s v="NAME:=FARUKU MUHAMMAD|Payment Ref:=1904580067|Description:=0517018001-143314-FARUKU MUHAMMAD-1904580067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5/02/2023"/>
    <s v="16/02/2023"/>
    <n v="9879572313"/>
    <s v="UP SETTLEMENT"/>
    <s v="FIRST BANK OF NIGERIA PLC"/>
    <s v="0006067466"/>
    <x v="1"/>
    <s v="2UP1SO000000106"/>
    <s v="2UP17972"/>
    <s v="Sokoto IGR Schools on POS,Sokoto IGR Schools on POS,SO,NG"/>
    <s v="Payment"/>
    <n v="0.5"/>
    <n v="3700"/>
    <s v="VISA"/>
    <s v="539923******4562"/>
    <s v="15-02-2023 15:19:08"/>
    <n v="35082"/>
    <n v="950029"/>
    <s v="ACCESS BANK (DIAMOND)"/>
    <s v="15/02/2023"/>
    <n v="2628258047"/>
    <s v="0517018001-143319-USMAN AHMAD-5025802862--SalesOfForms:2700-PortalAccessFee:1000"/>
    <s v="0517018001-143319-USMAN AHMAD-5025802862--SalesOfForms:2700-PortalAccessFee:1000"/>
    <n v="1129861"/>
    <n v="0"/>
    <s v=""/>
    <n v="9879572313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5025802862"/>
    <n v="566"/>
    <n v="950029"/>
    <n v="566"/>
    <n v="9879572313"/>
    <n v="9879572313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19-USMAN AHMAD-5025802862--SalesOfForms:2700-PortalAccessFee:1000"/>
    <s v="0517018001-143319-USMAN AHMAD-5025802862--SalesOfForms:2700-PortalAccessFee:1000"/>
    <s v="PAYMENT REFERENCE=5025802862"/>
    <s v="NAME:=USMAN AHMAD|Payment Ref:=5025802862|Description:=0517018001-143319-USMAN AHMAD-5025802862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5/02/2023"/>
    <s v="16/02/2023"/>
    <n v="9879887844"/>
    <s v="UP SETTLEMENT"/>
    <s v="FIRST BANK OF NIGERIA PLC"/>
    <s v="0006067466"/>
    <x v="1"/>
    <s v="2UP1SO000000106"/>
    <s v="2UP17972"/>
    <s v="Sokoto IGR Schools on POS,Sokoto IGR Schools on POS,SO,NG"/>
    <s v="Payment"/>
    <n v="0.5"/>
    <n v="3700"/>
    <s v="VISA"/>
    <s v="539923******4562"/>
    <s v="15-02-2023 15:46:14"/>
    <n v="35082"/>
    <n v="956938"/>
    <s v="ACCESS BANK (DIAMOND)"/>
    <s v="15/02/2023"/>
    <n v="2628294510"/>
    <s v="0517018001-143320-ISAH USMAN-2476581687--SalesOfForms:2700-PortalAccessFee:1000"/>
    <s v="0517018001-143320-ISAH USMAN-2476581687--SalesOfForms:2700-PortalAccessFee:1000"/>
    <n v="2762761"/>
    <n v="0"/>
    <s v=""/>
    <n v="987988784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476581687"/>
    <n v="566"/>
    <n v="956938"/>
    <n v="566"/>
    <n v="9879887844"/>
    <n v="9879887844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320-ISAH USMAN-2476581687--SalesOfForms:2700-PortalAccessFee:1000"/>
    <s v="0517018001-143320-ISAH USMAN-2476581687--SalesOfForms:2700-PortalAccessFee:1000"/>
    <s v="PAYMENT REFERENCE=2476581687"/>
    <s v="NAME:=ISAH USMAN|Payment Ref:=2476581687|Description:=0517018001-143320-ISAH USMAN-2476581687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15/02/2023"/>
    <s v="16/02/2023"/>
    <n v="9877234281"/>
    <s v="UP SETTLEMENT"/>
    <s v="ACCESS BANK NIGERIA PLC"/>
    <s v="0006067466"/>
    <x v="1"/>
    <s v="2UP1SO000000106"/>
    <s v="2UP17970"/>
    <s v="Sokoto IGR Schools on POS,SO,SO,NG"/>
    <s v="Payment"/>
    <n v="0.5"/>
    <n v="2350"/>
    <s v="VISA"/>
    <s v="418745******1390"/>
    <s v="15-02-2023 11:32:09"/>
    <n v="35080"/>
    <n v="837503"/>
    <s v="ACCESS BANK (DIAMOND)"/>
    <s v="15/02/2023"/>
    <n v="2627769298"/>
    <s v="0517018001-23326-KARIMA MUSA-1259174309-NotificationProcessingFee:2000.00"/>
    <s v="0517018001-23326-KARIMA MUSA-1259174309-NotificationProcessingFee:2000.00"/>
    <n v="2140676"/>
    <n v="0"/>
    <s v=""/>
    <n v="9877234281"/>
    <n v="123"/>
    <s v="+"/>
    <s v="SC011"/>
    <s v="Retail"/>
    <s v="Sokoto IGR Schools on POS,SO,SO,NG"/>
    <n v="5999"/>
    <n v="63"/>
    <s v=""/>
    <n v="200185"/>
    <s v=""/>
    <s v="UNIFIED PAYMENTS SERVICES LTD"/>
    <s v="PAYMENT REFERENCE=1259174309"/>
    <n v="566"/>
    <n v="67171"/>
    <n v="566"/>
    <n v="9877234281"/>
    <n v="9877234281"/>
    <s v="VISA"/>
    <s v="1641595917"/>
    <s v=""/>
    <s v="ACCE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ACCESS BANK NIGERIA PLC"/>
    <n v="30"/>
    <n v="1.41"/>
    <n v="0.11"/>
    <n v="2353.8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5"/>
    <n v="0.38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6E+19"/>
    <s v="0517018001-23326-KARIMA MUSA-1259174309-NotificationProcessingFee:2000.00"/>
    <s v="0517018001-23326-KARIMA MUSA-1259174309-NotificationProcessingFee:2000.00"/>
    <s v="PAYMENT REFERENCE=1259174309"/>
    <s v="NAME:=KARIMA MUSA|Payment Ref:=1259174309|Description:=0517018001-23326-KARIMA MUSA-1259174309-NotificationProcessingFee:2000.00"/>
    <s v="SPECIAL"/>
    <s v=""/>
    <s v=""/>
    <s v=""/>
    <s v=""/>
    <s v=""/>
    <s v=""/>
    <s v=""/>
    <s v=""/>
    <s v=""/>
    <n v="2353.86"/>
    <n v="0"/>
    <n v="0"/>
    <s v=""/>
    <s v="N"/>
    <s v=""/>
    <n v="0"/>
    <n v="0"/>
  </r>
  <r>
    <s v="16/02/2023"/>
    <s v="16/02/2023"/>
    <n v="9878950134"/>
    <s v="UP SETTLEMENT"/>
    <s v="UNITED BANK FOR AFRICA PLC"/>
    <s v="0702631458"/>
    <x v="1"/>
    <s v="2UP1SO000000106"/>
    <s v="2UP16893"/>
    <s v="Sokoto IGR Schools on POS,Sokoto IGR Schools on POS,SO,NG"/>
    <s v="Payment"/>
    <n v="0.5"/>
    <n v="4350"/>
    <s v="VISA"/>
    <s v="519911******6360"/>
    <s v="15-02-2023 14:23:44"/>
    <n v="35082"/>
    <n v="520001"/>
    <s v="ACCESS BANK NIGERIA PLC"/>
    <s v="15/02/2023"/>
    <n v="2628172373"/>
    <s v="0517018001-25440-DAHIRU BASHIRU-2023870140-Certificate processingND-Diploma-Certificate:4000.00"/>
    <s v="0517018001-25440-DAHIRU BASHIRU-2023870140-Certificate processingND-Diploma-Certificate:4000.00"/>
    <n v="1129861"/>
    <n v="0"/>
    <s v=""/>
    <n v="987895013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023870140"/>
    <n v="566"/>
    <n v="520001"/>
    <n v="566"/>
    <n v="9878950134"/>
    <n v="9878950134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25440-DAHIRU BASHIRU-2023870140-Certificate processingND-Diploma-Certificate:4000.00"/>
    <s v="0517018001-25440-DAHIRU BASHIRU-2023870140-Certificate processingND-Diploma-Certificate:4000.00"/>
    <s v="PAYMENT REFERENCE=2023870140"/>
    <s v="NAME:=DAHIRU BASHIRU|Payment Ref:=2023870140|Description:=0517018001-25440-DAHIRU BASHIRU-2023870140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16/02/2023"/>
    <s v="16/02/2023"/>
    <n v="9879049859"/>
    <s v="UP SETTLEMENT"/>
    <s v="UNITED BANK FOR AFRICA PLC"/>
    <s v="0702631458"/>
    <x v="1"/>
    <s v="2UP1SO000000106"/>
    <s v="2UP16893"/>
    <s v="Sokoto IGR Schools on POS,Sokoto IGR Schools on POS,SO,NG"/>
    <s v="Payment"/>
    <n v="0.5"/>
    <n v="2350"/>
    <s v="VISA"/>
    <s v="519911******6360"/>
    <s v="15-02-2023 14:33:28"/>
    <n v="35082"/>
    <n v="522461"/>
    <s v="ACCESS BANK NIGERIA PLC"/>
    <s v="15/02/2023"/>
    <n v="2628178189"/>
    <s v="0517018001-45966-JIMOH KAFAYAT AJIKE-7403765421-NotificationProcessingFee:2000.00"/>
    <s v="0517018001-45966-JIMOH KAFAYAT AJIKE-7403765421-NotificationProcessingFee:2000.00"/>
    <n v="1129861"/>
    <n v="0"/>
    <s v=""/>
    <n v="987904985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7403765421"/>
    <n v="566"/>
    <n v="522461"/>
    <n v="566"/>
    <n v="9879049859"/>
    <n v="9879049859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45966-JIMOH KAFAYAT AJIKE-7403765421-NotificationProcessingFee:2000.00"/>
    <s v="0517018001-45966-JIMOH KAFAYAT AJIKE-7403765421-NotificationProcessingFee:2000.00"/>
    <s v="PAYMENT REFERENCE=7403765421"/>
    <s v="NAME:=JIMOH KAFAYAT AJIKE|Payment Ref:=7403765421|Description:=0517018001-45966-JIMOH KAFAYAT AJIKE-7403765421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16/02/2023"/>
    <s v="16/02/2023"/>
    <n v="9879013489"/>
    <s v="UP SETTLEMENT"/>
    <s v="UNITED BANK FOR AFRICA PLC"/>
    <s v="0702631458"/>
    <x v="1"/>
    <s v="2UP1SO000000106"/>
    <s v="2UP16893"/>
    <s v="Sokoto IGR Schools on POS,Sokoto IGR Schools on POS,SO,NG"/>
    <s v="Payment"/>
    <n v="0.5"/>
    <n v="5850"/>
    <s v="VISA"/>
    <s v="519911******6360"/>
    <s v="15-02-2023 14:29:56"/>
    <n v="35082"/>
    <n v="524196"/>
    <s v="ACCESS BANK NIGERIA PLC"/>
    <s v="15/02/2023"/>
    <n v="2628175351"/>
    <s v="0517018001-71553-MOHAMMED BERETE-5403979743-CertificateProcessingHND:5500.00"/>
    <s v="0517018001-71553-MOHAMMED BERETE-5403979743-CertificateProcessingHND:5500.00"/>
    <n v="1129861"/>
    <n v="0"/>
    <s v=""/>
    <n v="987901348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5403979743"/>
    <n v="566"/>
    <n v="524196"/>
    <n v="566"/>
    <n v="9879013489"/>
    <n v="9879013489"/>
    <s v="MAST"/>
    <s v="2182563847"/>
    <s v=""/>
    <s v="UBHO"/>
    <n v="0.5"/>
    <n v="5850"/>
    <n v="5850"/>
    <n v="5850"/>
    <n v="350"/>
    <n v="5500"/>
    <n v="968.00000000000011"/>
    <n v="4400"/>
    <n v="132"/>
    <n v="250"/>
    <n v="81.25"/>
    <m/>
    <m/>
    <n v="18.75"/>
    <s v=""/>
    <s v=""/>
    <s v=""/>
    <s v=""/>
    <n v="566"/>
    <n v="566"/>
    <n v="5850"/>
    <n v="1000"/>
    <n v="29.25"/>
    <n v="2.19"/>
    <n v="0"/>
    <n v="5818.5563000000002"/>
    <n v="0"/>
    <s v=""/>
    <s v=""/>
    <n v="0"/>
    <n v="0"/>
    <s v="GENERAL"/>
    <n v="11.7"/>
    <s v=""/>
    <n v="0"/>
    <n v="0"/>
    <s v=""/>
    <n v="0"/>
    <n v="0.2"/>
    <n v="11.7"/>
    <s v=""/>
    <s v=""/>
    <s v=""/>
    <s v=""/>
    <n v="0"/>
    <s v="UNITED BANK FOR AFRICA PLC"/>
    <n v="30"/>
    <n v="3.51"/>
    <n v="0.26"/>
    <n v="5846.23"/>
    <s v="UNIFIED PAYMENT SERVICES LTD"/>
    <n v="25"/>
    <n v="2.9249999999999998"/>
    <n v="0.22"/>
    <s v="NIGERIAN INTERBANK SETTLEMENT SERVICE"/>
    <n v="7.5"/>
    <n v="0.87749999999999995"/>
    <n v="7.0000000000000007E-2"/>
    <s v="UNIFIED PAYMENTS SERVICES LTD"/>
    <n v="7.5"/>
    <n v="0.87749999999999995"/>
    <n v="7.0000000000000007E-2"/>
    <n v="0"/>
    <n v="0"/>
    <n v="0"/>
    <s v="UNIFIED PAYMENT SERVICES LTD"/>
    <n v="5"/>
    <n v="0.58499999999999996"/>
    <n v="0.04"/>
    <s v="UNIFIED PAYMENT SERVICES LTD"/>
    <n v="25"/>
    <n v="2.9249999999999998"/>
    <n v="0.22"/>
    <s v=""/>
    <n v="0"/>
    <n v="0"/>
    <s v=""/>
    <n v="0"/>
    <n v="0"/>
    <s v=""/>
    <s v=""/>
    <s v=""/>
    <s v=""/>
    <n v="0"/>
    <n v="0"/>
    <n v="17.55"/>
    <n v="1.31"/>
    <n v="2.0020566090040005E+19"/>
    <n v="3.0040567E+19"/>
    <s v="0517018001-71553-MOHAMMED BERETE-5403979743-CertificateProcessingHND:5500.00"/>
    <s v="0517018001-71553-MOHAMMED BERETE-5403979743-CertificateProcessingHND:5500.00"/>
    <s v="PAYMENT REFERENCE=5403979743"/>
    <s v="NAME:=MOHAMMED BERETE|Payment Ref:=5403979743|Description:=0517018001-71553-MOHAMMED BERETE-5403979743-CertificateProcessingHND:5500.00"/>
    <s v="SPECIAL"/>
    <s v=""/>
    <s v=""/>
    <s v=""/>
    <s v=""/>
    <s v=""/>
    <s v=""/>
    <s v=""/>
    <s v=""/>
    <s v=""/>
    <n v="5846.23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FFA01-660C-4F35-B963-A2D9413EE08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6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Count of AMT DUE ACCREDITATION FEES" fld="60" subtotal="count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6436-7B36-4C84-AF6B-B7F84B17EF2E}">
  <dimension ref="A3:J6"/>
  <sheetViews>
    <sheetView tabSelected="1" topLeftCell="B1" workbookViewId="0">
      <selection activeCell="D14" sqref="D14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7.28515625" bestFit="1" customWidth="1"/>
    <col min="10" max="10" width="11.140625" bestFit="1" customWidth="1"/>
  </cols>
  <sheetData>
    <row r="3" spans="1:10" x14ac:dyDescent="0.25">
      <c r="A3" s="16" t="s">
        <v>333</v>
      </c>
      <c r="B3" t="s">
        <v>335</v>
      </c>
      <c r="C3" t="s">
        <v>336</v>
      </c>
      <c r="D3" t="s">
        <v>337</v>
      </c>
      <c r="E3" t="s">
        <v>338</v>
      </c>
      <c r="F3" t="s">
        <v>339</v>
      </c>
      <c r="G3" t="s">
        <v>340</v>
      </c>
      <c r="H3" t="s">
        <v>341</v>
      </c>
      <c r="I3" t="s">
        <v>342</v>
      </c>
      <c r="J3" t="s">
        <v>343</v>
      </c>
    </row>
    <row r="4" spans="1:10" x14ac:dyDescent="0.25">
      <c r="A4" s="17" t="s">
        <v>149</v>
      </c>
      <c r="B4" s="18">
        <v>219450</v>
      </c>
      <c r="C4" s="18">
        <v>36960.000000000007</v>
      </c>
      <c r="D4" s="18">
        <v>168000</v>
      </c>
      <c r="E4" s="18">
        <v>5040</v>
      </c>
      <c r="F4" s="18">
        <v>1750</v>
      </c>
      <c r="G4" s="18">
        <v>568.75</v>
      </c>
      <c r="H4" s="18">
        <v>7000</v>
      </c>
      <c r="I4" s="18"/>
      <c r="J4" s="18">
        <v>131.25</v>
      </c>
    </row>
    <row r="5" spans="1:10" x14ac:dyDescent="0.25">
      <c r="A5" s="17" t="s">
        <v>226</v>
      </c>
      <c r="B5" s="18">
        <v>67350</v>
      </c>
      <c r="C5" s="18">
        <v>8571.2000000000025</v>
      </c>
      <c r="D5" s="18">
        <v>38960</v>
      </c>
      <c r="E5" s="18">
        <v>1168.7999999999997</v>
      </c>
      <c r="F5" s="18">
        <v>4750</v>
      </c>
      <c r="G5" s="18">
        <v>1543.75</v>
      </c>
      <c r="H5" s="18">
        <v>12000</v>
      </c>
      <c r="I5" s="18"/>
      <c r="J5" s="18">
        <v>356.25</v>
      </c>
    </row>
    <row r="6" spans="1:10" x14ac:dyDescent="0.25">
      <c r="A6" s="17" t="s">
        <v>334</v>
      </c>
      <c r="B6" s="18">
        <v>286800</v>
      </c>
      <c r="C6" s="18">
        <v>45531.19999999999</v>
      </c>
      <c r="D6" s="18">
        <v>206960</v>
      </c>
      <c r="E6" s="18">
        <v>6208.7999999999956</v>
      </c>
      <c r="F6" s="18">
        <v>6500</v>
      </c>
      <c r="G6" s="18">
        <v>2112.5</v>
      </c>
      <c r="H6" s="18">
        <v>19000</v>
      </c>
      <c r="I6" s="18"/>
      <c r="J6" s="18">
        <v>487.5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AB46-14C6-4DCE-93B6-BD9B891C6C61}">
  <dimension ref="A1:FC27"/>
  <sheetViews>
    <sheetView workbookViewId="0">
      <selection activeCell="AB6" sqref="AB6"/>
    </sheetView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6" t="s">
        <v>325</v>
      </c>
      <c r="BA1" s="6" t="s">
        <v>326</v>
      </c>
      <c r="BB1" s="6" t="s">
        <v>327</v>
      </c>
      <c r="BC1" s="7" t="s">
        <v>321</v>
      </c>
      <c r="BD1" s="8" t="s">
        <v>328</v>
      </c>
      <c r="BE1" s="9" t="s">
        <v>323</v>
      </c>
      <c r="BF1" s="6" t="s">
        <v>329</v>
      </c>
      <c r="BG1" s="9" t="s">
        <v>330</v>
      </c>
      <c r="BH1" s="9" t="s">
        <v>331</v>
      </c>
      <c r="BI1" s="6" t="s">
        <v>332</v>
      </c>
      <c r="BJ1" s="6" t="s">
        <v>324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9875074025</v>
      </c>
      <c r="D2" t="s">
        <v>146</v>
      </c>
      <c r="E2" t="s">
        <v>147</v>
      </c>
      <c r="F2" s="1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2">
        <v>0.5</v>
      </c>
      <c r="M2" s="2">
        <v>31350</v>
      </c>
      <c r="N2" s="2" t="s">
        <v>154</v>
      </c>
      <c r="O2" t="s">
        <v>155</v>
      </c>
      <c r="P2" t="s">
        <v>156</v>
      </c>
      <c r="Q2">
        <v>35076</v>
      </c>
      <c r="R2" t="s">
        <v>157</v>
      </c>
      <c r="S2" s="1" t="s">
        <v>158</v>
      </c>
      <c r="T2" t="s">
        <v>144</v>
      </c>
      <c r="U2">
        <v>2627440956</v>
      </c>
      <c r="V2" s="2" t="s">
        <v>159</v>
      </c>
      <c r="W2" s="2" t="s">
        <v>160</v>
      </c>
      <c r="X2">
        <v>2607648</v>
      </c>
      <c r="Y2">
        <v>1001671</v>
      </c>
      <c r="Z2">
        <v>25564535</v>
      </c>
      <c r="AA2">
        <v>9875074025</v>
      </c>
      <c r="AB2">
        <v>815167</v>
      </c>
      <c r="AC2" t="s">
        <v>161</v>
      </c>
      <c r="AD2" t="s">
        <v>162</v>
      </c>
      <c r="AE2" t="s">
        <v>163</v>
      </c>
      <c r="AF2" t="s">
        <v>152</v>
      </c>
      <c r="AG2">
        <v>5999</v>
      </c>
      <c r="AH2">
        <v>63</v>
      </c>
      <c r="AI2" t="s">
        <v>164</v>
      </c>
      <c r="AJ2" t="s">
        <v>164</v>
      </c>
      <c r="AK2" t="s">
        <v>164</v>
      </c>
      <c r="AL2" t="s">
        <v>165</v>
      </c>
      <c r="AM2" t="s">
        <v>160</v>
      </c>
      <c r="AN2">
        <v>566</v>
      </c>
      <c r="AO2">
        <v>481721</v>
      </c>
      <c r="AP2">
        <v>566</v>
      </c>
      <c r="AQ2">
        <v>9875074025</v>
      </c>
      <c r="AR2">
        <v>9875074025</v>
      </c>
      <c r="AS2" t="s">
        <v>166</v>
      </c>
      <c r="AT2" t="s">
        <v>167</v>
      </c>
      <c r="AU2" t="s">
        <v>164</v>
      </c>
      <c r="AV2" t="s">
        <v>168</v>
      </c>
      <c r="AW2" s="2">
        <v>0.5</v>
      </c>
      <c r="AX2">
        <v>31350</v>
      </c>
      <c r="AY2">
        <v>31350</v>
      </c>
      <c r="AZ2" s="10">
        <f t="shared" ref="AZ2:AZ27" si="0">AY2-BH2-BI2</f>
        <v>30350</v>
      </c>
      <c r="BA2" s="10">
        <v>350</v>
      </c>
      <c r="BB2" s="10">
        <f t="shared" ref="BB2:BB27" si="1">AZ2-BA2</f>
        <v>30000</v>
      </c>
      <c r="BC2" s="11">
        <f t="shared" ref="BC2:BC27" si="2">17.6%*BB2</f>
        <v>5280.0000000000009</v>
      </c>
      <c r="BD2" s="12">
        <f t="shared" ref="BD2:BD27" si="3">80%*BB2</f>
        <v>24000</v>
      </c>
      <c r="BE2" s="13">
        <f t="shared" ref="BE2:BE27" si="4">BB2*2.4%</f>
        <v>720</v>
      </c>
      <c r="BF2" s="10">
        <v>250</v>
      </c>
      <c r="BG2" s="14">
        <f t="shared" ref="BG2:BG27" si="5">100-BJ2</f>
        <v>81.25</v>
      </c>
      <c r="BH2" s="14">
        <v>1000</v>
      </c>
      <c r="BI2" s="15"/>
      <c r="BJ2" s="10">
        <f t="shared" ref="BJ2:BJ27" si="6">BF2*7.5%</f>
        <v>18.75</v>
      </c>
      <c r="BK2" t="s">
        <v>164</v>
      </c>
      <c r="BL2" t="s">
        <v>164</v>
      </c>
      <c r="BM2" t="s">
        <v>164</v>
      </c>
      <c r="BN2" t="s">
        <v>164</v>
      </c>
      <c r="BO2">
        <v>566</v>
      </c>
      <c r="BP2">
        <v>566</v>
      </c>
      <c r="BQ2">
        <v>31350</v>
      </c>
      <c r="BR2">
        <v>1000</v>
      </c>
      <c r="BS2">
        <v>156.75</v>
      </c>
      <c r="BT2">
        <v>11.76</v>
      </c>
      <c r="BU2">
        <v>0</v>
      </c>
      <c r="BV2">
        <v>31181.4938</v>
      </c>
      <c r="BW2">
        <v>0</v>
      </c>
      <c r="BX2" t="s">
        <v>164</v>
      </c>
      <c r="BY2" t="s">
        <v>164</v>
      </c>
      <c r="BZ2">
        <v>0</v>
      </c>
      <c r="CA2">
        <v>0</v>
      </c>
      <c r="CB2" t="s">
        <v>169</v>
      </c>
      <c r="CC2">
        <v>62.7</v>
      </c>
      <c r="CD2" t="s">
        <v>164</v>
      </c>
      <c r="CE2">
        <v>0</v>
      </c>
      <c r="CF2">
        <v>0</v>
      </c>
      <c r="CG2" t="s">
        <v>170</v>
      </c>
      <c r="CH2">
        <v>0</v>
      </c>
      <c r="CI2">
        <v>0.2</v>
      </c>
      <c r="CJ2">
        <v>62.7</v>
      </c>
      <c r="CK2" t="s">
        <v>164</v>
      </c>
      <c r="CL2" t="s">
        <v>170</v>
      </c>
      <c r="CM2" t="s">
        <v>164</v>
      </c>
      <c r="CN2" t="s">
        <v>164</v>
      </c>
      <c r="CO2">
        <v>0</v>
      </c>
      <c r="CP2" t="s">
        <v>147</v>
      </c>
      <c r="CQ2">
        <v>30</v>
      </c>
      <c r="CR2">
        <v>18.809999999999999</v>
      </c>
      <c r="CS2">
        <v>1.41</v>
      </c>
      <c r="CT2">
        <v>31335.16</v>
      </c>
      <c r="CU2" t="s">
        <v>171</v>
      </c>
      <c r="CV2">
        <v>25</v>
      </c>
      <c r="CW2">
        <v>15.675000000000001</v>
      </c>
      <c r="CX2">
        <v>1.18</v>
      </c>
      <c r="CY2" t="s">
        <v>171</v>
      </c>
      <c r="CZ2">
        <v>7.5</v>
      </c>
      <c r="DA2">
        <v>4.7024999999999997</v>
      </c>
      <c r="DB2">
        <v>0.35</v>
      </c>
      <c r="DC2" t="s">
        <v>165</v>
      </c>
      <c r="DD2">
        <v>7.5</v>
      </c>
      <c r="DE2">
        <v>4.7024999999999997</v>
      </c>
      <c r="DF2">
        <v>0.35</v>
      </c>
      <c r="DG2">
        <v>0</v>
      </c>
      <c r="DH2">
        <v>5</v>
      </c>
      <c r="DI2">
        <v>0.38</v>
      </c>
      <c r="DJ2" t="s">
        <v>171</v>
      </c>
      <c r="DK2">
        <v>5</v>
      </c>
      <c r="DL2">
        <v>3.1349999999999998</v>
      </c>
      <c r="DM2">
        <v>0.24</v>
      </c>
      <c r="DN2" t="s">
        <v>171</v>
      </c>
      <c r="DO2">
        <v>25</v>
      </c>
      <c r="DP2">
        <v>15.675000000000001</v>
      </c>
      <c r="DQ2">
        <v>1.18</v>
      </c>
      <c r="DR2" t="s">
        <v>164</v>
      </c>
      <c r="DS2">
        <v>0</v>
      </c>
      <c r="DT2">
        <v>0</v>
      </c>
      <c r="DU2" t="s">
        <v>164</v>
      </c>
      <c r="DV2">
        <v>0</v>
      </c>
      <c r="DW2">
        <v>0</v>
      </c>
      <c r="DX2" t="s">
        <v>164</v>
      </c>
      <c r="DY2" t="s">
        <v>164</v>
      </c>
      <c r="DZ2" t="s">
        <v>164</v>
      </c>
      <c r="EA2" t="s">
        <v>164</v>
      </c>
      <c r="EB2">
        <v>0</v>
      </c>
      <c r="EC2">
        <v>0</v>
      </c>
      <c r="ED2">
        <v>94.05</v>
      </c>
      <c r="EE2">
        <v>7.05</v>
      </c>
      <c r="EF2">
        <v>2.0020566000040006E+19</v>
      </c>
      <c r="EG2">
        <v>4.0010566E+19</v>
      </c>
      <c r="EH2" t="s">
        <v>159</v>
      </c>
      <c r="EI2" t="s">
        <v>160</v>
      </c>
      <c r="EJ2" t="s">
        <v>164</v>
      </c>
      <c r="EK2" t="s">
        <v>164</v>
      </c>
      <c r="EL2" t="s">
        <v>126</v>
      </c>
      <c r="EM2" t="s">
        <v>164</v>
      </c>
      <c r="EN2" t="s">
        <v>164</v>
      </c>
      <c r="EO2" t="s">
        <v>164</v>
      </c>
      <c r="EP2" t="s">
        <v>164</v>
      </c>
      <c r="EQ2" t="s">
        <v>164</v>
      </c>
      <c r="ER2" t="s">
        <v>164</v>
      </c>
      <c r="ES2" t="s">
        <v>164</v>
      </c>
      <c r="ET2" t="s">
        <v>164</v>
      </c>
      <c r="EU2" t="s">
        <v>164</v>
      </c>
      <c r="EV2">
        <v>31335.16</v>
      </c>
      <c r="EW2">
        <v>0</v>
      </c>
      <c r="EX2">
        <v>0</v>
      </c>
      <c r="EY2" t="s">
        <v>164</v>
      </c>
      <c r="EZ2" t="s">
        <v>172</v>
      </c>
      <c r="FA2" t="s">
        <v>164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9876878066</v>
      </c>
      <c r="D3" t="s">
        <v>146</v>
      </c>
      <c r="E3" t="s">
        <v>173</v>
      </c>
      <c r="F3" s="1" t="s">
        <v>148</v>
      </c>
      <c r="G3" t="s">
        <v>149</v>
      </c>
      <c r="H3" t="s">
        <v>150</v>
      </c>
      <c r="I3" t="s">
        <v>151</v>
      </c>
      <c r="J3" t="s">
        <v>174</v>
      </c>
      <c r="K3" t="s">
        <v>153</v>
      </c>
      <c r="L3" s="2">
        <v>0.5</v>
      </c>
      <c r="M3" s="2">
        <v>31350</v>
      </c>
      <c r="N3" s="2" t="s">
        <v>154</v>
      </c>
      <c r="O3" t="s">
        <v>175</v>
      </c>
      <c r="P3" t="s">
        <v>176</v>
      </c>
      <c r="Q3">
        <v>35080</v>
      </c>
      <c r="R3">
        <v>550010</v>
      </c>
      <c r="S3" s="1" t="s">
        <v>158</v>
      </c>
      <c r="T3" t="s">
        <v>144</v>
      </c>
      <c r="U3">
        <v>2627737652</v>
      </c>
      <c r="V3" s="2" t="s">
        <v>177</v>
      </c>
      <c r="W3" s="2" t="s">
        <v>178</v>
      </c>
      <c r="X3">
        <v>9792064</v>
      </c>
      <c r="Y3">
        <v>1001674</v>
      </c>
      <c r="Z3">
        <v>25565349</v>
      </c>
      <c r="AA3">
        <v>9876878066</v>
      </c>
      <c r="AB3">
        <v>815167</v>
      </c>
      <c r="AC3" t="s">
        <v>161</v>
      </c>
      <c r="AD3" t="s">
        <v>162</v>
      </c>
      <c r="AE3" t="s">
        <v>163</v>
      </c>
      <c r="AF3" t="s">
        <v>174</v>
      </c>
      <c r="AG3">
        <v>5999</v>
      </c>
      <c r="AH3">
        <v>63</v>
      </c>
      <c r="AI3" t="s">
        <v>164</v>
      </c>
      <c r="AJ3" t="s">
        <v>164</v>
      </c>
      <c r="AK3" t="s">
        <v>164</v>
      </c>
      <c r="AL3" t="s">
        <v>165</v>
      </c>
      <c r="AM3" t="s">
        <v>178</v>
      </c>
      <c r="AN3">
        <v>566</v>
      </c>
      <c r="AO3">
        <v>797436</v>
      </c>
      <c r="AP3">
        <v>566</v>
      </c>
      <c r="AQ3">
        <v>9876878066</v>
      </c>
      <c r="AR3">
        <v>9876878066</v>
      </c>
      <c r="AS3" t="s">
        <v>166</v>
      </c>
      <c r="AT3" t="s">
        <v>179</v>
      </c>
      <c r="AU3" t="s">
        <v>164</v>
      </c>
      <c r="AV3" t="s">
        <v>180</v>
      </c>
      <c r="AW3" s="2">
        <v>0.5</v>
      </c>
      <c r="AX3">
        <v>31350</v>
      </c>
      <c r="AY3">
        <v>31350</v>
      </c>
      <c r="AZ3" s="10">
        <f t="shared" si="0"/>
        <v>30350</v>
      </c>
      <c r="BA3" s="10">
        <v>350</v>
      </c>
      <c r="BB3" s="10">
        <f t="shared" si="1"/>
        <v>30000</v>
      </c>
      <c r="BC3" s="11">
        <f t="shared" si="2"/>
        <v>5280.0000000000009</v>
      </c>
      <c r="BD3" s="12">
        <f t="shared" si="3"/>
        <v>24000</v>
      </c>
      <c r="BE3" s="13">
        <f t="shared" si="4"/>
        <v>720</v>
      </c>
      <c r="BF3" s="10">
        <v>250</v>
      </c>
      <c r="BG3" s="14">
        <f t="shared" si="5"/>
        <v>81.25</v>
      </c>
      <c r="BH3" s="14">
        <v>1000</v>
      </c>
      <c r="BI3" s="15"/>
      <c r="BJ3" s="10">
        <f t="shared" si="6"/>
        <v>18.75</v>
      </c>
      <c r="BK3" t="s">
        <v>164</v>
      </c>
      <c r="BL3" t="s">
        <v>164</v>
      </c>
      <c r="BM3" t="s">
        <v>164</v>
      </c>
      <c r="BN3" t="s">
        <v>164</v>
      </c>
      <c r="BO3">
        <v>566</v>
      </c>
      <c r="BP3">
        <v>566</v>
      </c>
      <c r="BQ3">
        <v>31350</v>
      </c>
      <c r="BR3">
        <v>1000</v>
      </c>
      <c r="BS3">
        <v>156.75</v>
      </c>
      <c r="BT3">
        <v>11.76</v>
      </c>
      <c r="BU3">
        <v>0</v>
      </c>
      <c r="BV3">
        <v>31181.4938</v>
      </c>
      <c r="BW3">
        <v>0</v>
      </c>
      <c r="BX3" t="s">
        <v>164</v>
      </c>
      <c r="BY3" t="s">
        <v>164</v>
      </c>
      <c r="BZ3">
        <v>0</v>
      </c>
      <c r="CA3">
        <v>0</v>
      </c>
      <c r="CB3" t="s">
        <v>169</v>
      </c>
      <c r="CC3">
        <v>62.7</v>
      </c>
      <c r="CD3" t="s">
        <v>164</v>
      </c>
      <c r="CE3">
        <v>0</v>
      </c>
      <c r="CF3">
        <v>0</v>
      </c>
      <c r="CG3" t="s">
        <v>170</v>
      </c>
      <c r="CH3">
        <v>0</v>
      </c>
      <c r="CI3">
        <v>0.2</v>
      </c>
      <c r="CJ3">
        <v>62.7</v>
      </c>
      <c r="CK3" t="s">
        <v>164</v>
      </c>
      <c r="CL3" t="s">
        <v>170</v>
      </c>
      <c r="CM3" t="s">
        <v>164</v>
      </c>
      <c r="CN3" t="s">
        <v>164</v>
      </c>
      <c r="CO3">
        <v>0</v>
      </c>
      <c r="CP3" t="s">
        <v>173</v>
      </c>
      <c r="CQ3">
        <v>30</v>
      </c>
      <c r="CR3">
        <v>18.809999999999999</v>
      </c>
      <c r="CS3">
        <v>1.41</v>
      </c>
      <c r="CT3">
        <v>31336.78</v>
      </c>
      <c r="CU3" t="s">
        <v>171</v>
      </c>
      <c r="CV3">
        <v>25</v>
      </c>
      <c r="CW3">
        <v>15.675000000000001</v>
      </c>
      <c r="CX3">
        <v>1.18</v>
      </c>
      <c r="CY3" t="s">
        <v>171</v>
      </c>
      <c r="CZ3">
        <v>7.5</v>
      </c>
      <c r="DA3">
        <v>4.7024999999999997</v>
      </c>
      <c r="DB3">
        <v>0.35</v>
      </c>
      <c r="DC3" t="s">
        <v>165</v>
      </c>
      <c r="DD3">
        <v>7.5</v>
      </c>
      <c r="DE3">
        <v>4.7024999999999997</v>
      </c>
      <c r="DF3">
        <v>0.35</v>
      </c>
      <c r="DG3">
        <v>0</v>
      </c>
      <c r="DH3">
        <v>6.51</v>
      </c>
      <c r="DI3">
        <v>0.49</v>
      </c>
      <c r="DJ3" t="s">
        <v>171</v>
      </c>
      <c r="DK3">
        <v>5</v>
      </c>
      <c r="DL3">
        <v>3.1349999999999998</v>
      </c>
      <c r="DM3">
        <v>0.24</v>
      </c>
      <c r="DN3" t="s">
        <v>171</v>
      </c>
      <c r="DO3">
        <v>25</v>
      </c>
      <c r="DP3">
        <v>15.675000000000001</v>
      </c>
      <c r="DQ3">
        <v>1.18</v>
      </c>
      <c r="DR3" t="s">
        <v>164</v>
      </c>
      <c r="DS3">
        <v>0</v>
      </c>
      <c r="DT3">
        <v>0</v>
      </c>
      <c r="DU3" t="s">
        <v>164</v>
      </c>
      <c r="DV3">
        <v>0</v>
      </c>
      <c r="DW3">
        <v>0</v>
      </c>
      <c r="DX3" t="s">
        <v>164</v>
      </c>
      <c r="DY3" t="s">
        <v>164</v>
      </c>
      <c r="DZ3" t="s">
        <v>164</v>
      </c>
      <c r="EA3" t="s">
        <v>164</v>
      </c>
      <c r="EB3">
        <v>0</v>
      </c>
      <c r="EC3">
        <v>0</v>
      </c>
      <c r="ED3">
        <v>94.05</v>
      </c>
      <c r="EE3">
        <v>7.05</v>
      </c>
      <c r="EF3">
        <v>2.0020566000040006E+19</v>
      </c>
      <c r="EG3">
        <v>3.0040561E+19</v>
      </c>
      <c r="EH3" t="s">
        <v>177</v>
      </c>
      <c r="EI3" t="s">
        <v>178</v>
      </c>
      <c r="EJ3" t="s">
        <v>164</v>
      </c>
      <c r="EK3" t="s">
        <v>164</v>
      </c>
      <c r="EL3" t="s">
        <v>126</v>
      </c>
      <c r="EM3" t="s">
        <v>164</v>
      </c>
      <c r="EN3" t="s">
        <v>164</v>
      </c>
      <c r="EO3" t="s">
        <v>164</v>
      </c>
      <c r="EP3" t="s">
        <v>164</v>
      </c>
      <c r="EQ3" t="s">
        <v>164</v>
      </c>
      <c r="ER3" t="s">
        <v>164</v>
      </c>
      <c r="ES3" t="s">
        <v>164</v>
      </c>
      <c r="ET3" t="s">
        <v>164</v>
      </c>
      <c r="EU3" t="s">
        <v>164</v>
      </c>
      <c r="EV3">
        <v>31336.78</v>
      </c>
      <c r="EW3">
        <v>0</v>
      </c>
      <c r="EX3">
        <v>0</v>
      </c>
      <c r="EY3" t="s">
        <v>164</v>
      </c>
      <c r="EZ3" t="s">
        <v>172</v>
      </c>
      <c r="FA3" t="s">
        <v>164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9875081838</v>
      </c>
      <c r="D4" t="s">
        <v>146</v>
      </c>
      <c r="E4" t="s">
        <v>147</v>
      </c>
      <c r="F4" s="1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153</v>
      </c>
      <c r="L4" s="2">
        <v>0.5</v>
      </c>
      <c r="M4" s="2">
        <v>31350</v>
      </c>
      <c r="N4" s="2" t="s">
        <v>154</v>
      </c>
      <c r="O4" t="s">
        <v>155</v>
      </c>
      <c r="P4" t="s">
        <v>181</v>
      </c>
      <c r="Q4">
        <v>35076</v>
      </c>
      <c r="R4" t="s">
        <v>182</v>
      </c>
      <c r="S4" s="1" t="s">
        <v>158</v>
      </c>
      <c r="T4" t="s">
        <v>144</v>
      </c>
      <c r="U4">
        <v>2627441250</v>
      </c>
      <c r="V4" s="2" t="s">
        <v>183</v>
      </c>
      <c r="W4" s="2" t="s">
        <v>184</v>
      </c>
      <c r="X4">
        <v>2607648</v>
      </c>
      <c r="Y4">
        <v>1001672</v>
      </c>
      <c r="Z4">
        <v>25564541</v>
      </c>
      <c r="AA4">
        <v>9875081838</v>
      </c>
      <c r="AB4">
        <v>815167</v>
      </c>
      <c r="AC4" t="s">
        <v>161</v>
      </c>
      <c r="AD4" t="s">
        <v>162</v>
      </c>
      <c r="AE4" t="s">
        <v>163</v>
      </c>
      <c r="AF4" t="s">
        <v>152</v>
      </c>
      <c r="AG4">
        <v>5999</v>
      </c>
      <c r="AH4">
        <v>63</v>
      </c>
      <c r="AI4" t="s">
        <v>164</v>
      </c>
      <c r="AJ4" t="s">
        <v>164</v>
      </c>
      <c r="AK4" t="s">
        <v>164</v>
      </c>
      <c r="AL4" t="s">
        <v>165</v>
      </c>
      <c r="AM4" t="s">
        <v>184</v>
      </c>
      <c r="AN4">
        <v>566</v>
      </c>
      <c r="AO4">
        <v>488819</v>
      </c>
      <c r="AP4">
        <v>566</v>
      </c>
      <c r="AQ4">
        <v>9875081838</v>
      </c>
      <c r="AR4">
        <v>9875081838</v>
      </c>
      <c r="AS4" t="s">
        <v>166</v>
      </c>
      <c r="AT4" t="s">
        <v>167</v>
      </c>
      <c r="AU4" t="s">
        <v>164</v>
      </c>
      <c r="AV4" t="s">
        <v>168</v>
      </c>
      <c r="AW4" s="2">
        <v>0.5</v>
      </c>
      <c r="AX4">
        <v>31350</v>
      </c>
      <c r="AY4">
        <v>31350</v>
      </c>
      <c r="AZ4" s="10">
        <f t="shared" si="0"/>
        <v>30350</v>
      </c>
      <c r="BA4" s="10">
        <v>350</v>
      </c>
      <c r="BB4" s="10">
        <f t="shared" si="1"/>
        <v>30000</v>
      </c>
      <c r="BC4" s="11">
        <f t="shared" si="2"/>
        <v>5280.0000000000009</v>
      </c>
      <c r="BD4" s="12">
        <f t="shared" si="3"/>
        <v>24000</v>
      </c>
      <c r="BE4" s="13">
        <f t="shared" si="4"/>
        <v>720</v>
      </c>
      <c r="BF4" s="10">
        <v>250</v>
      </c>
      <c r="BG4" s="14">
        <f t="shared" si="5"/>
        <v>81.25</v>
      </c>
      <c r="BH4" s="14">
        <v>1000</v>
      </c>
      <c r="BI4" s="15"/>
      <c r="BJ4" s="10">
        <f t="shared" si="6"/>
        <v>18.75</v>
      </c>
      <c r="BK4" t="s">
        <v>164</v>
      </c>
      <c r="BL4" t="s">
        <v>164</v>
      </c>
      <c r="BM4" t="s">
        <v>164</v>
      </c>
      <c r="BN4" t="s">
        <v>164</v>
      </c>
      <c r="BO4">
        <v>566</v>
      </c>
      <c r="BP4">
        <v>566</v>
      </c>
      <c r="BQ4">
        <v>31350</v>
      </c>
      <c r="BR4">
        <v>1000</v>
      </c>
      <c r="BS4">
        <v>156.75</v>
      </c>
      <c r="BT4">
        <v>11.76</v>
      </c>
      <c r="BU4">
        <v>0</v>
      </c>
      <c r="BV4">
        <v>31181.4938</v>
      </c>
      <c r="BW4">
        <v>0</v>
      </c>
      <c r="BX4" t="s">
        <v>164</v>
      </c>
      <c r="BY4" t="s">
        <v>164</v>
      </c>
      <c r="BZ4">
        <v>0</v>
      </c>
      <c r="CA4">
        <v>0</v>
      </c>
      <c r="CB4" t="s">
        <v>169</v>
      </c>
      <c r="CC4">
        <v>62.7</v>
      </c>
      <c r="CD4" t="s">
        <v>164</v>
      </c>
      <c r="CE4">
        <v>0</v>
      </c>
      <c r="CF4">
        <v>0</v>
      </c>
      <c r="CG4" t="s">
        <v>170</v>
      </c>
      <c r="CH4">
        <v>0</v>
      </c>
      <c r="CI4">
        <v>0.2</v>
      </c>
      <c r="CJ4">
        <v>62.7</v>
      </c>
      <c r="CK4" t="s">
        <v>164</v>
      </c>
      <c r="CL4" t="s">
        <v>170</v>
      </c>
      <c r="CM4" t="s">
        <v>164</v>
      </c>
      <c r="CN4" t="s">
        <v>164</v>
      </c>
      <c r="CO4">
        <v>0</v>
      </c>
      <c r="CP4" t="s">
        <v>147</v>
      </c>
      <c r="CQ4">
        <v>30</v>
      </c>
      <c r="CR4">
        <v>18.809999999999999</v>
      </c>
      <c r="CS4">
        <v>1.41</v>
      </c>
      <c r="CT4">
        <v>31335.16</v>
      </c>
      <c r="CU4" t="s">
        <v>171</v>
      </c>
      <c r="CV4">
        <v>25</v>
      </c>
      <c r="CW4">
        <v>15.675000000000001</v>
      </c>
      <c r="CX4">
        <v>1.18</v>
      </c>
      <c r="CY4" t="s">
        <v>171</v>
      </c>
      <c r="CZ4">
        <v>7.5</v>
      </c>
      <c r="DA4">
        <v>4.7024999999999997</v>
      </c>
      <c r="DB4">
        <v>0.35</v>
      </c>
      <c r="DC4" t="s">
        <v>165</v>
      </c>
      <c r="DD4">
        <v>7.5</v>
      </c>
      <c r="DE4">
        <v>4.7024999999999997</v>
      </c>
      <c r="DF4">
        <v>0.35</v>
      </c>
      <c r="DG4">
        <v>0</v>
      </c>
      <c r="DH4">
        <v>5</v>
      </c>
      <c r="DI4">
        <v>0.38</v>
      </c>
      <c r="DJ4" t="s">
        <v>171</v>
      </c>
      <c r="DK4">
        <v>5</v>
      </c>
      <c r="DL4">
        <v>3.1349999999999998</v>
      </c>
      <c r="DM4">
        <v>0.24</v>
      </c>
      <c r="DN4" t="s">
        <v>171</v>
      </c>
      <c r="DO4">
        <v>25</v>
      </c>
      <c r="DP4">
        <v>15.675000000000001</v>
      </c>
      <c r="DQ4">
        <v>1.18</v>
      </c>
      <c r="DR4" t="s">
        <v>164</v>
      </c>
      <c r="DS4">
        <v>0</v>
      </c>
      <c r="DT4">
        <v>0</v>
      </c>
      <c r="DU4" t="s">
        <v>164</v>
      </c>
      <c r="DV4">
        <v>0</v>
      </c>
      <c r="DW4">
        <v>0</v>
      </c>
      <c r="DX4" t="s">
        <v>164</v>
      </c>
      <c r="DY4" t="s">
        <v>164</v>
      </c>
      <c r="DZ4" t="s">
        <v>164</v>
      </c>
      <c r="EA4" t="s">
        <v>164</v>
      </c>
      <c r="EB4">
        <v>0</v>
      </c>
      <c r="EC4">
        <v>0</v>
      </c>
      <c r="ED4">
        <v>94.05</v>
      </c>
      <c r="EE4">
        <v>7.05</v>
      </c>
      <c r="EF4">
        <v>2.0020566000040006E+19</v>
      </c>
      <c r="EG4">
        <v>4.0010566E+19</v>
      </c>
      <c r="EH4" t="s">
        <v>183</v>
      </c>
      <c r="EI4" t="s">
        <v>184</v>
      </c>
      <c r="EJ4" t="s">
        <v>164</v>
      </c>
      <c r="EK4" t="s">
        <v>164</v>
      </c>
      <c r="EL4" t="s">
        <v>126</v>
      </c>
      <c r="EM4" t="s">
        <v>164</v>
      </c>
      <c r="EN4" t="s">
        <v>164</v>
      </c>
      <c r="EO4" t="s">
        <v>164</v>
      </c>
      <c r="EP4" t="s">
        <v>164</v>
      </c>
      <c r="EQ4" t="s">
        <v>164</v>
      </c>
      <c r="ER4" t="s">
        <v>164</v>
      </c>
      <c r="ES4" t="s">
        <v>164</v>
      </c>
      <c r="ET4" t="s">
        <v>164</v>
      </c>
      <c r="EU4" t="s">
        <v>164</v>
      </c>
      <c r="EV4">
        <v>31335.16</v>
      </c>
      <c r="EW4">
        <v>0</v>
      </c>
      <c r="EX4">
        <v>0</v>
      </c>
      <c r="EY4" t="s">
        <v>164</v>
      </c>
      <c r="EZ4" t="s">
        <v>172</v>
      </c>
      <c r="FA4" t="s">
        <v>164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9875065839</v>
      </c>
      <c r="D5" t="s">
        <v>146</v>
      </c>
      <c r="E5" t="s">
        <v>147</v>
      </c>
      <c r="F5" s="1" t="s">
        <v>148</v>
      </c>
      <c r="G5" t="s">
        <v>149</v>
      </c>
      <c r="H5" t="s">
        <v>150</v>
      </c>
      <c r="I5" t="s">
        <v>151</v>
      </c>
      <c r="J5" t="s">
        <v>152</v>
      </c>
      <c r="K5" t="s">
        <v>153</v>
      </c>
      <c r="L5" s="2">
        <v>0.5</v>
      </c>
      <c r="M5" s="2">
        <v>31350</v>
      </c>
      <c r="N5" s="2" t="s">
        <v>154</v>
      </c>
      <c r="O5" t="s">
        <v>155</v>
      </c>
      <c r="P5" t="s">
        <v>185</v>
      </c>
      <c r="Q5">
        <v>35076</v>
      </c>
      <c r="R5" t="s">
        <v>186</v>
      </c>
      <c r="S5" s="1" t="s">
        <v>158</v>
      </c>
      <c r="T5" t="s">
        <v>144</v>
      </c>
      <c r="U5">
        <v>2627440709</v>
      </c>
      <c r="V5" s="2" t="s">
        <v>187</v>
      </c>
      <c r="W5" s="2" t="s">
        <v>188</v>
      </c>
      <c r="X5">
        <v>2607648</v>
      </c>
      <c r="Y5">
        <v>1001670</v>
      </c>
      <c r="Z5">
        <v>25564531</v>
      </c>
      <c r="AA5">
        <v>9875065839</v>
      </c>
      <c r="AB5">
        <v>815167</v>
      </c>
      <c r="AC5" t="s">
        <v>161</v>
      </c>
      <c r="AD5" t="s">
        <v>162</v>
      </c>
      <c r="AE5" t="s">
        <v>163</v>
      </c>
      <c r="AF5" t="s">
        <v>152</v>
      </c>
      <c r="AG5">
        <v>5999</v>
      </c>
      <c r="AH5">
        <v>63</v>
      </c>
      <c r="AI5" t="s">
        <v>164</v>
      </c>
      <c r="AJ5" t="s">
        <v>164</v>
      </c>
      <c r="AK5" t="s">
        <v>164</v>
      </c>
      <c r="AL5" t="s">
        <v>165</v>
      </c>
      <c r="AM5" t="s">
        <v>188</v>
      </c>
      <c r="AN5">
        <v>566</v>
      </c>
      <c r="AO5">
        <v>475164</v>
      </c>
      <c r="AP5">
        <v>566</v>
      </c>
      <c r="AQ5">
        <v>9875065839</v>
      </c>
      <c r="AR5">
        <v>9875065839</v>
      </c>
      <c r="AS5" t="s">
        <v>166</v>
      </c>
      <c r="AT5" t="s">
        <v>167</v>
      </c>
      <c r="AU5" t="s">
        <v>164</v>
      </c>
      <c r="AV5" t="s">
        <v>168</v>
      </c>
      <c r="AW5" s="2">
        <v>0.5</v>
      </c>
      <c r="AX5">
        <v>31350</v>
      </c>
      <c r="AY5">
        <v>31350</v>
      </c>
      <c r="AZ5" s="10">
        <f t="shared" si="0"/>
        <v>30350</v>
      </c>
      <c r="BA5" s="10">
        <v>350</v>
      </c>
      <c r="BB5" s="10">
        <f t="shared" si="1"/>
        <v>30000</v>
      </c>
      <c r="BC5" s="11">
        <f t="shared" si="2"/>
        <v>5280.0000000000009</v>
      </c>
      <c r="BD5" s="12">
        <f t="shared" si="3"/>
        <v>24000</v>
      </c>
      <c r="BE5" s="13">
        <f t="shared" si="4"/>
        <v>720</v>
      </c>
      <c r="BF5" s="10">
        <v>250</v>
      </c>
      <c r="BG5" s="14">
        <f t="shared" si="5"/>
        <v>81.25</v>
      </c>
      <c r="BH5" s="14">
        <v>1000</v>
      </c>
      <c r="BI5" s="15"/>
      <c r="BJ5" s="10">
        <f t="shared" si="6"/>
        <v>18.75</v>
      </c>
      <c r="BK5" t="s">
        <v>164</v>
      </c>
      <c r="BL5" t="s">
        <v>164</v>
      </c>
      <c r="BM5" t="s">
        <v>164</v>
      </c>
      <c r="BN5" t="s">
        <v>164</v>
      </c>
      <c r="BO5">
        <v>566</v>
      </c>
      <c r="BP5">
        <v>566</v>
      </c>
      <c r="BQ5">
        <v>31350</v>
      </c>
      <c r="BR5">
        <v>1000</v>
      </c>
      <c r="BS5">
        <v>156.75</v>
      </c>
      <c r="BT5">
        <v>11.76</v>
      </c>
      <c r="BU5">
        <v>0</v>
      </c>
      <c r="BV5">
        <v>31181.4938</v>
      </c>
      <c r="BW5">
        <v>0</v>
      </c>
      <c r="BX5" t="s">
        <v>164</v>
      </c>
      <c r="BY5" t="s">
        <v>164</v>
      </c>
      <c r="BZ5">
        <v>0</v>
      </c>
      <c r="CA5">
        <v>0</v>
      </c>
      <c r="CB5" t="s">
        <v>169</v>
      </c>
      <c r="CC5">
        <v>62.7</v>
      </c>
      <c r="CD5" t="s">
        <v>164</v>
      </c>
      <c r="CE5">
        <v>0</v>
      </c>
      <c r="CF5">
        <v>0</v>
      </c>
      <c r="CG5" t="s">
        <v>170</v>
      </c>
      <c r="CH5">
        <v>0</v>
      </c>
      <c r="CI5">
        <v>0.2</v>
      </c>
      <c r="CJ5">
        <v>62.7</v>
      </c>
      <c r="CK5" t="s">
        <v>164</v>
      </c>
      <c r="CL5" t="s">
        <v>170</v>
      </c>
      <c r="CM5" t="s">
        <v>164</v>
      </c>
      <c r="CN5" t="s">
        <v>164</v>
      </c>
      <c r="CO5">
        <v>0</v>
      </c>
      <c r="CP5" t="s">
        <v>147</v>
      </c>
      <c r="CQ5">
        <v>30</v>
      </c>
      <c r="CR5">
        <v>18.809999999999999</v>
      </c>
      <c r="CS5">
        <v>1.41</v>
      </c>
      <c r="CT5">
        <v>31335.16</v>
      </c>
      <c r="CU5" t="s">
        <v>171</v>
      </c>
      <c r="CV5">
        <v>25</v>
      </c>
      <c r="CW5">
        <v>15.675000000000001</v>
      </c>
      <c r="CX5">
        <v>1.18</v>
      </c>
      <c r="CY5" t="s">
        <v>171</v>
      </c>
      <c r="CZ5">
        <v>7.5</v>
      </c>
      <c r="DA5">
        <v>4.7024999999999997</v>
      </c>
      <c r="DB5">
        <v>0.35</v>
      </c>
      <c r="DC5" t="s">
        <v>165</v>
      </c>
      <c r="DD5">
        <v>7.5</v>
      </c>
      <c r="DE5">
        <v>4.7024999999999997</v>
      </c>
      <c r="DF5">
        <v>0.35</v>
      </c>
      <c r="DG5">
        <v>0</v>
      </c>
      <c r="DH5">
        <v>5</v>
      </c>
      <c r="DI5">
        <v>0.38</v>
      </c>
      <c r="DJ5" t="s">
        <v>171</v>
      </c>
      <c r="DK5">
        <v>5</v>
      </c>
      <c r="DL5">
        <v>3.1349999999999998</v>
      </c>
      <c r="DM5">
        <v>0.24</v>
      </c>
      <c r="DN5" t="s">
        <v>171</v>
      </c>
      <c r="DO5">
        <v>25</v>
      </c>
      <c r="DP5">
        <v>15.675000000000001</v>
      </c>
      <c r="DQ5">
        <v>1.18</v>
      </c>
      <c r="DR5" t="s">
        <v>164</v>
      </c>
      <c r="DS5">
        <v>0</v>
      </c>
      <c r="DT5">
        <v>0</v>
      </c>
      <c r="DU5" t="s">
        <v>164</v>
      </c>
      <c r="DV5">
        <v>0</v>
      </c>
      <c r="DW5">
        <v>0</v>
      </c>
      <c r="DX5" t="s">
        <v>164</v>
      </c>
      <c r="DY5" t="s">
        <v>164</v>
      </c>
      <c r="DZ5" t="s">
        <v>164</v>
      </c>
      <c r="EA5" t="s">
        <v>164</v>
      </c>
      <c r="EB5">
        <v>0</v>
      </c>
      <c r="EC5">
        <v>0</v>
      </c>
      <c r="ED5">
        <v>94.05</v>
      </c>
      <c r="EE5">
        <v>7.05</v>
      </c>
      <c r="EF5">
        <v>2.0020566000040006E+19</v>
      </c>
      <c r="EG5">
        <v>4.0010566E+19</v>
      </c>
      <c r="EH5" t="s">
        <v>187</v>
      </c>
      <c r="EI5" t="s">
        <v>188</v>
      </c>
      <c r="EJ5" t="s">
        <v>164</v>
      </c>
      <c r="EK5" t="s">
        <v>164</v>
      </c>
      <c r="EL5" t="s">
        <v>126</v>
      </c>
      <c r="EM5" t="s">
        <v>164</v>
      </c>
      <c r="EN5" t="s">
        <v>164</v>
      </c>
      <c r="EO5" t="s">
        <v>164</v>
      </c>
      <c r="EP5" t="s">
        <v>164</v>
      </c>
      <c r="EQ5" t="s">
        <v>164</v>
      </c>
      <c r="ER5" t="s">
        <v>164</v>
      </c>
      <c r="ES5" t="s">
        <v>164</v>
      </c>
      <c r="ET5" t="s">
        <v>164</v>
      </c>
      <c r="EU5" t="s">
        <v>164</v>
      </c>
      <c r="EV5">
        <v>31335.16</v>
      </c>
      <c r="EW5">
        <v>0</v>
      </c>
      <c r="EX5">
        <v>0</v>
      </c>
      <c r="EY5" t="s">
        <v>164</v>
      </c>
      <c r="EZ5" t="s">
        <v>172</v>
      </c>
      <c r="FA5" t="s">
        <v>164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9875060906</v>
      </c>
      <c r="D6" t="s">
        <v>146</v>
      </c>
      <c r="E6" t="s">
        <v>147</v>
      </c>
      <c r="F6" s="1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s="2">
        <v>0.5</v>
      </c>
      <c r="M6" s="2">
        <v>31350</v>
      </c>
      <c r="N6" s="2" t="s">
        <v>154</v>
      </c>
      <c r="O6" t="s">
        <v>155</v>
      </c>
      <c r="P6" t="s">
        <v>189</v>
      </c>
      <c r="Q6">
        <v>35076</v>
      </c>
      <c r="R6" t="s">
        <v>190</v>
      </c>
      <c r="S6" s="1" t="s">
        <v>158</v>
      </c>
      <c r="T6" t="s">
        <v>144</v>
      </c>
      <c r="U6">
        <v>2627440579</v>
      </c>
      <c r="V6" s="2" t="s">
        <v>191</v>
      </c>
      <c r="W6" s="2" t="s">
        <v>192</v>
      </c>
      <c r="X6">
        <v>2607648</v>
      </c>
      <c r="Y6">
        <v>1001669</v>
      </c>
      <c r="Z6">
        <v>25564529</v>
      </c>
      <c r="AA6">
        <v>9875060906</v>
      </c>
      <c r="AB6">
        <v>815167</v>
      </c>
      <c r="AC6" t="s">
        <v>161</v>
      </c>
      <c r="AD6" t="s">
        <v>162</v>
      </c>
      <c r="AE6" t="s">
        <v>163</v>
      </c>
      <c r="AF6" t="s">
        <v>152</v>
      </c>
      <c r="AG6">
        <v>5999</v>
      </c>
      <c r="AH6">
        <v>63</v>
      </c>
      <c r="AI6" t="s">
        <v>164</v>
      </c>
      <c r="AJ6" t="s">
        <v>164</v>
      </c>
      <c r="AK6" t="s">
        <v>164</v>
      </c>
      <c r="AL6" t="s">
        <v>165</v>
      </c>
      <c r="AM6" t="s">
        <v>192</v>
      </c>
      <c r="AN6">
        <v>566</v>
      </c>
      <c r="AO6">
        <v>471200</v>
      </c>
      <c r="AP6">
        <v>566</v>
      </c>
      <c r="AQ6">
        <v>9875060906</v>
      </c>
      <c r="AR6">
        <v>9875060906</v>
      </c>
      <c r="AS6" t="s">
        <v>166</v>
      </c>
      <c r="AT6" t="s">
        <v>167</v>
      </c>
      <c r="AU6" t="s">
        <v>164</v>
      </c>
      <c r="AV6" t="s">
        <v>168</v>
      </c>
      <c r="AW6" s="2">
        <v>0.5</v>
      </c>
      <c r="AX6">
        <v>31350</v>
      </c>
      <c r="AY6">
        <v>31350</v>
      </c>
      <c r="AZ6" s="10">
        <f t="shared" si="0"/>
        <v>30350</v>
      </c>
      <c r="BA6" s="10">
        <v>350</v>
      </c>
      <c r="BB6" s="10">
        <f t="shared" si="1"/>
        <v>30000</v>
      </c>
      <c r="BC6" s="11">
        <f t="shared" si="2"/>
        <v>5280.0000000000009</v>
      </c>
      <c r="BD6" s="12">
        <f t="shared" si="3"/>
        <v>24000</v>
      </c>
      <c r="BE6" s="13">
        <f t="shared" si="4"/>
        <v>720</v>
      </c>
      <c r="BF6" s="10">
        <v>250</v>
      </c>
      <c r="BG6" s="14">
        <f t="shared" si="5"/>
        <v>81.25</v>
      </c>
      <c r="BH6" s="14">
        <v>1000</v>
      </c>
      <c r="BI6" s="15"/>
      <c r="BJ6" s="10">
        <f t="shared" si="6"/>
        <v>18.75</v>
      </c>
      <c r="BK6" t="s">
        <v>164</v>
      </c>
      <c r="BL6" t="s">
        <v>164</v>
      </c>
      <c r="BM6" t="s">
        <v>164</v>
      </c>
      <c r="BN6" t="s">
        <v>164</v>
      </c>
      <c r="BO6">
        <v>566</v>
      </c>
      <c r="BP6">
        <v>566</v>
      </c>
      <c r="BQ6">
        <v>31350</v>
      </c>
      <c r="BR6">
        <v>1000</v>
      </c>
      <c r="BS6">
        <v>156.75</v>
      </c>
      <c r="BT6">
        <v>11.76</v>
      </c>
      <c r="BU6">
        <v>0</v>
      </c>
      <c r="BV6">
        <v>31181.4938</v>
      </c>
      <c r="BW6">
        <v>0</v>
      </c>
      <c r="BX6" t="s">
        <v>164</v>
      </c>
      <c r="BY6" t="s">
        <v>164</v>
      </c>
      <c r="BZ6">
        <v>0</v>
      </c>
      <c r="CA6">
        <v>0</v>
      </c>
      <c r="CB6" t="s">
        <v>169</v>
      </c>
      <c r="CC6">
        <v>62.7</v>
      </c>
      <c r="CD6" t="s">
        <v>164</v>
      </c>
      <c r="CE6">
        <v>0</v>
      </c>
      <c r="CF6">
        <v>0</v>
      </c>
      <c r="CG6" t="s">
        <v>170</v>
      </c>
      <c r="CH6">
        <v>0</v>
      </c>
      <c r="CI6">
        <v>0.2</v>
      </c>
      <c r="CJ6">
        <v>62.7</v>
      </c>
      <c r="CK6" t="s">
        <v>164</v>
      </c>
      <c r="CL6" t="s">
        <v>170</v>
      </c>
      <c r="CM6" t="s">
        <v>164</v>
      </c>
      <c r="CN6" t="s">
        <v>164</v>
      </c>
      <c r="CO6">
        <v>0</v>
      </c>
      <c r="CP6" t="s">
        <v>147</v>
      </c>
      <c r="CQ6">
        <v>30</v>
      </c>
      <c r="CR6">
        <v>18.809999999999999</v>
      </c>
      <c r="CS6">
        <v>1.41</v>
      </c>
      <c r="CT6">
        <v>31335.16</v>
      </c>
      <c r="CU6" t="s">
        <v>171</v>
      </c>
      <c r="CV6">
        <v>25</v>
      </c>
      <c r="CW6">
        <v>15.675000000000001</v>
      </c>
      <c r="CX6">
        <v>1.18</v>
      </c>
      <c r="CY6" t="s">
        <v>171</v>
      </c>
      <c r="CZ6">
        <v>7.5</v>
      </c>
      <c r="DA6">
        <v>4.7024999999999997</v>
      </c>
      <c r="DB6">
        <v>0.35</v>
      </c>
      <c r="DC6" t="s">
        <v>165</v>
      </c>
      <c r="DD6">
        <v>7.5</v>
      </c>
      <c r="DE6">
        <v>4.7024999999999997</v>
      </c>
      <c r="DF6">
        <v>0.35</v>
      </c>
      <c r="DG6">
        <v>0</v>
      </c>
      <c r="DH6">
        <v>5</v>
      </c>
      <c r="DI6">
        <v>0.38</v>
      </c>
      <c r="DJ6" t="s">
        <v>171</v>
      </c>
      <c r="DK6">
        <v>5</v>
      </c>
      <c r="DL6">
        <v>3.1349999999999998</v>
      </c>
      <c r="DM6">
        <v>0.24</v>
      </c>
      <c r="DN6" t="s">
        <v>171</v>
      </c>
      <c r="DO6">
        <v>25</v>
      </c>
      <c r="DP6">
        <v>15.675000000000001</v>
      </c>
      <c r="DQ6">
        <v>1.18</v>
      </c>
      <c r="DR6" t="s">
        <v>164</v>
      </c>
      <c r="DS6">
        <v>0</v>
      </c>
      <c r="DT6">
        <v>0</v>
      </c>
      <c r="DU6" t="s">
        <v>164</v>
      </c>
      <c r="DV6">
        <v>0</v>
      </c>
      <c r="DW6">
        <v>0</v>
      </c>
      <c r="DX6" t="s">
        <v>164</v>
      </c>
      <c r="DY6" t="s">
        <v>164</v>
      </c>
      <c r="DZ6" t="s">
        <v>164</v>
      </c>
      <c r="EA6" t="s">
        <v>164</v>
      </c>
      <c r="EB6">
        <v>0</v>
      </c>
      <c r="EC6">
        <v>0</v>
      </c>
      <c r="ED6">
        <v>94.05</v>
      </c>
      <c r="EE6">
        <v>7.05</v>
      </c>
      <c r="EF6">
        <v>2.0020566000040006E+19</v>
      </c>
      <c r="EG6">
        <v>4.0010566E+19</v>
      </c>
      <c r="EH6" t="s">
        <v>191</v>
      </c>
      <c r="EI6" t="s">
        <v>192</v>
      </c>
      <c r="EJ6" t="s">
        <v>164</v>
      </c>
      <c r="EK6" t="s">
        <v>164</v>
      </c>
      <c r="EL6" t="s">
        <v>126</v>
      </c>
      <c r="EM6" t="s">
        <v>164</v>
      </c>
      <c r="EN6" t="s">
        <v>164</v>
      </c>
      <c r="EO6" t="s">
        <v>164</v>
      </c>
      <c r="EP6" t="s">
        <v>164</v>
      </c>
      <c r="EQ6" t="s">
        <v>164</v>
      </c>
      <c r="ER6" t="s">
        <v>164</v>
      </c>
      <c r="ES6" t="s">
        <v>164</v>
      </c>
      <c r="ET6" t="s">
        <v>164</v>
      </c>
      <c r="EU6" t="s">
        <v>164</v>
      </c>
      <c r="EV6">
        <v>31335.16</v>
      </c>
      <c r="EW6">
        <v>0</v>
      </c>
      <c r="EX6">
        <v>0</v>
      </c>
      <c r="EY6" t="s">
        <v>164</v>
      </c>
      <c r="EZ6" t="s">
        <v>172</v>
      </c>
      <c r="FA6" t="s">
        <v>164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9875056256</v>
      </c>
      <c r="D7" t="s">
        <v>146</v>
      </c>
      <c r="E7" t="s">
        <v>147</v>
      </c>
      <c r="F7" s="1" t="s">
        <v>148</v>
      </c>
      <c r="G7" t="s">
        <v>149</v>
      </c>
      <c r="H7" t="s">
        <v>150</v>
      </c>
      <c r="I7" t="s">
        <v>151</v>
      </c>
      <c r="J7" t="s">
        <v>152</v>
      </c>
      <c r="K7" t="s">
        <v>153</v>
      </c>
      <c r="L7" s="2">
        <v>0.5</v>
      </c>
      <c r="M7" s="2">
        <v>31350</v>
      </c>
      <c r="N7" s="2" t="s">
        <v>154</v>
      </c>
      <c r="O7" t="s">
        <v>155</v>
      </c>
      <c r="P7" t="s">
        <v>193</v>
      </c>
      <c r="Q7">
        <v>35076</v>
      </c>
      <c r="R7" t="s">
        <v>194</v>
      </c>
      <c r="S7" s="1" t="s">
        <v>158</v>
      </c>
      <c r="T7" t="s">
        <v>144</v>
      </c>
      <c r="U7">
        <v>2627440481</v>
      </c>
      <c r="V7" s="2" t="s">
        <v>195</v>
      </c>
      <c r="W7" s="2" t="s">
        <v>196</v>
      </c>
      <c r="X7">
        <v>2607648</v>
      </c>
      <c r="Y7">
        <v>1001668</v>
      </c>
      <c r="Z7">
        <v>25564524</v>
      </c>
      <c r="AA7">
        <v>9875056256</v>
      </c>
      <c r="AB7">
        <v>815167</v>
      </c>
      <c r="AC7" t="s">
        <v>161</v>
      </c>
      <c r="AD7" t="s">
        <v>162</v>
      </c>
      <c r="AE7" t="s">
        <v>163</v>
      </c>
      <c r="AF7" t="s">
        <v>152</v>
      </c>
      <c r="AG7">
        <v>5999</v>
      </c>
      <c r="AH7">
        <v>63</v>
      </c>
      <c r="AI7" t="s">
        <v>164</v>
      </c>
      <c r="AJ7" t="s">
        <v>164</v>
      </c>
      <c r="AK7" t="s">
        <v>164</v>
      </c>
      <c r="AL7" t="s">
        <v>165</v>
      </c>
      <c r="AM7" t="s">
        <v>196</v>
      </c>
      <c r="AN7">
        <v>566</v>
      </c>
      <c r="AO7">
        <v>467150</v>
      </c>
      <c r="AP7">
        <v>566</v>
      </c>
      <c r="AQ7">
        <v>9875056256</v>
      </c>
      <c r="AR7">
        <v>9875056256</v>
      </c>
      <c r="AS7" t="s">
        <v>166</v>
      </c>
      <c r="AT7" t="s">
        <v>167</v>
      </c>
      <c r="AU7" t="s">
        <v>164</v>
      </c>
      <c r="AV7" t="s">
        <v>168</v>
      </c>
      <c r="AW7" s="2">
        <v>0.5</v>
      </c>
      <c r="AX7">
        <v>31350</v>
      </c>
      <c r="AY7">
        <v>31350</v>
      </c>
      <c r="AZ7" s="10">
        <f t="shared" si="0"/>
        <v>30350</v>
      </c>
      <c r="BA7" s="10">
        <v>350</v>
      </c>
      <c r="BB7" s="10">
        <f t="shared" si="1"/>
        <v>30000</v>
      </c>
      <c r="BC7" s="11">
        <f t="shared" si="2"/>
        <v>5280.0000000000009</v>
      </c>
      <c r="BD7" s="12">
        <f t="shared" si="3"/>
        <v>24000</v>
      </c>
      <c r="BE7" s="13">
        <f t="shared" si="4"/>
        <v>720</v>
      </c>
      <c r="BF7" s="10">
        <v>250</v>
      </c>
      <c r="BG7" s="14">
        <f t="shared" si="5"/>
        <v>81.25</v>
      </c>
      <c r="BH7" s="14">
        <v>1000</v>
      </c>
      <c r="BI7" s="15"/>
      <c r="BJ7" s="10">
        <f t="shared" si="6"/>
        <v>18.75</v>
      </c>
      <c r="BK7" t="s">
        <v>164</v>
      </c>
      <c r="BL7" t="s">
        <v>164</v>
      </c>
      <c r="BM7" t="s">
        <v>164</v>
      </c>
      <c r="BN7" t="s">
        <v>164</v>
      </c>
      <c r="BO7">
        <v>566</v>
      </c>
      <c r="BP7">
        <v>566</v>
      </c>
      <c r="BQ7">
        <v>31350</v>
      </c>
      <c r="BR7">
        <v>1000</v>
      </c>
      <c r="BS7">
        <v>156.75</v>
      </c>
      <c r="BT7">
        <v>11.76</v>
      </c>
      <c r="BU7">
        <v>0</v>
      </c>
      <c r="BV7">
        <v>31181.4938</v>
      </c>
      <c r="BW7">
        <v>0</v>
      </c>
      <c r="BX7" t="s">
        <v>164</v>
      </c>
      <c r="BY7" t="s">
        <v>164</v>
      </c>
      <c r="BZ7">
        <v>0</v>
      </c>
      <c r="CA7">
        <v>0</v>
      </c>
      <c r="CB7" t="s">
        <v>169</v>
      </c>
      <c r="CC7">
        <v>62.7</v>
      </c>
      <c r="CD7" t="s">
        <v>164</v>
      </c>
      <c r="CE7">
        <v>0</v>
      </c>
      <c r="CF7">
        <v>0</v>
      </c>
      <c r="CG7" t="s">
        <v>170</v>
      </c>
      <c r="CH7">
        <v>0</v>
      </c>
      <c r="CI7">
        <v>0.2</v>
      </c>
      <c r="CJ7">
        <v>62.7</v>
      </c>
      <c r="CK7" t="s">
        <v>164</v>
      </c>
      <c r="CL7" t="s">
        <v>170</v>
      </c>
      <c r="CM7" t="s">
        <v>164</v>
      </c>
      <c r="CN7" t="s">
        <v>164</v>
      </c>
      <c r="CO7">
        <v>0</v>
      </c>
      <c r="CP7" t="s">
        <v>147</v>
      </c>
      <c r="CQ7">
        <v>30</v>
      </c>
      <c r="CR7">
        <v>18.809999999999999</v>
      </c>
      <c r="CS7">
        <v>1.41</v>
      </c>
      <c r="CT7">
        <v>31335.16</v>
      </c>
      <c r="CU7" t="s">
        <v>171</v>
      </c>
      <c r="CV7">
        <v>25</v>
      </c>
      <c r="CW7">
        <v>15.675000000000001</v>
      </c>
      <c r="CX7">
        <v>1.18</v>
      </c>
      <c r="CY7" t="s">
        <v>171</v>
      </c>
      <c r="CZ7">
        <v>7.5</v>
      </c>
      <c r="DA7">
        <v>4.7024999999999997</v>
      </c>
      <c r="DB7">
        <v>0.35</v>
      </c>
      <c r="DC7" t="s">
        <v>165</v>
      </c>
      <c r="DD7">
        <v>7.5</v>
      </c>
      <c r="DE7">
        <v>4.7024999999999997</v>
      </c>
      <c r="DF7">
        <v>0.35</v>
      </c>
      <c r="DG7">
        <v>0</v>
      </c>
      <c r="DH7">
        <v>5</v>
      </c>
      <c r="DI7">
        <v>0.38</v>
      </c>
      <c r="DJ7" t="s">
        <v>171</v>
      </c>
      <c r="DK7">
        <v>5</v>
      </c>
      <c r="DL7">
        <v>3.1349999999999998</v>
      </c>
      <c r="DM7">
        <v>0.24</v>
      </c>
      <c r="DN7" t="s">
        <v>171</v>
      </c>
      <c r="DO7">
        <v>25</v>
      </c>
      <c r="DP7">
        <v>15.675000000000001</v>
      </c>
      <c r="DQ7">
        <v>1.18</v>
      </c>
      <c r="DR7" t="s">
        <v>164</v>
      </c>
      <c r="DS7">
        <v>0</v>
      </c>
      <c r="DT7">
        <v>0</v>
      </c>
      <c r="DU7" t="s">
        <v>164</v>
      </c>
      <c r="DV7">
        <v>0</v>
      </c>
      <c r="DW7">
        <v>0</v>
      </c>
      <c r="DX7" t="s">
        <v>164</v>
      </c>
      <c r="DY7" t="s">
        <v>164</v>
      </c>
      <c r="DZ7" t="s">
        <v>164</v>
      </c>
      <c r="EA7" t="s">
        <v>164</v>
      </c>
      <c r="EB7">
        <v>0</v>
      </c>
      <c r="EC7">
        <v>0</v>
      </c>
      <c r="ED7">
        <v>94.05</v>
      </c>
      <c r="EE7">
        <v>7.05</v>
      </c>
      <c r="EF7">
        <v>2.0020566000040006E+19</v>
      </c>
      <c r="EG7">
        <v>4.0010566E+19</v>
      </c>
      <c r="EH7" t="s">
        <v>195</v>
      </c>
      <c r="EI7" t="s">
        <v>196</v>
      </c>
      <c r="EJ7" t="s">
        <v>164</v>
      </c>
      <c r="EK7" t="s">
        <v>164</v>
      </c>
      <c r="EL7" t="s">
        <v>126</v>
      </c>
      <c r="EM7" t="s">
        <v>164</v>
      </c>
      <c r="EN7" t="s">
        <v>164</v>
      </c>
      <c r="EO7" t="s">
        <v>164</v>
      </c>
      <c r="EP7" t="s">
        <v>164</v>
      </c>
      <c r="EQ7" t="s">
        <v>164</v>
      </c>
      <c r="ER7" t="s">
        <v>164</v>
      </c>
      <c r="ES7" t="s">
        <v>164</v>
      </c>
      <c r="ET7" t="s">
        <v>164</v>
      </c>
      <c r="EU7" t="s">
        <v>164</v>
      </c>
      <c r="EV7">
        <v>31335.16</v>
      </c>
      <c r="EW7">
        <v>0</v>
      </c>
      <c r="EX7">
        <v>0</v>
      </c>
      <c r="EY7" t="s">
        <v>164</v>
      </c>
      <c r="EZ7" t="s">
        <v>172</v>
      </c>
      <c r="FA7" t="s">
        <v>164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9876072405</v>
      </c>
      <c r="D8" t="s">
        <v>146</v>
      </c>
      <c r="E8" t="s">
        <v>173</v>
      </c>
      <c r="F8" s="1" t="s">
        <v>148</v>
      </c>
      <c r="G8" t="s">
        <v>149</v>
      </c>
      <c r="H8" t="s">
        <v>150</v>
      </c>
      <c r="I8" t="s">
        <v>151</v>
      </c>
      <c r="J8" t="s">
        <v>174</v>
      </c>
      <c r="K8" t="s">
        <v>153</v>
      </c>
      <c r="L8" s="2">
        <v>0.5</v>
      </c>
      <c r="M8" s="2">
        <v>31350</v>
      </c>
      <c r="N8" s="2" t="s">
        <v>154</v>
      </c>
      <c r="O8" t="s">
        <v>175</v>
      </c>
      <c r="P8" t="s">
        <v>197</v>
      </c>
      <c r="Q8">
        <v>35078</v>
      </c>
      <c r="R8">
        <v>500600</v>
      </c>
      <c r="S8" s="1" t="s">
        <v>158</v>
      </c>
      <c r="T8" t="s">
        <v>144</v>
      </c>
      <c r="U8">
        <v>2627597427</v>
      </c>
      <c r="V8" s="2" t="s">
        <v>198</v>
      </c>
      <c r="W8" s="2" t="s">
        <v>199</v>
      </c>
      <c r="X8">
        <v>2181467</v>
      </c>
      <c r="Y8">
        <v>1001673</v>
      </c>
      <c r="Z8">
        <v>25564818</v>
      </c>
      <c r="AA8">
        <v>9876072405</v>
      </c>
      <c r="AB8">
        <v>815167</v>
      </c>
      <c r="AC8" t="s">
        <v>161</v>
      </c>
      <c r="AD8" t="s">
        <v>162</v>
      </c>
      <c r="AE8" t="s">
        <v>163</v>
      </c>
      <c r="AF8" t="s">
        <v>174</v>
      </c>
      <c r="AG8">
        <v>5999</v>
      </c>
      <c r="AH8">
        <v>63</v>
      </c>
      <c r="AI8" t="s">
        <v>164</v>
      </c>
      <c r="AJ8" t="s">
        <v>164</v>
      </c>
      <c r="AK8" t="s">
        <v>164</v>
      </c>
      <c r="AL8" t="s">
        <v>165</v>
      </c>
      <c r="AM8" t="s">
        <v>199</v>
      </c>
      <c r="AN8">
        <v>566</v>
      </c>
      <c r="AO8">
        <v>796849</v>
      </c>
      <c r="AP8">
        <v>566</v>
      </c>
      <c r="AQ8">
        <v>9876072405</v>
      </c>
      <c r="AR8">
        <v>9876072405</v>
      </c>
      <c r="AS8" t="s">
        <v>166</v>
      </c>
      <c r="AT8" t="s">
        <v>179</v>
      </c>
      <c r="AU8" t="s">
        <v>164</v>
      </c>
      <c r="AV8" t="s">
        <v>180</v>
      </c>
      <c r="AW8" s="2">
        <v>0.5</v>
      </c>
      <c r="AX8">
        <v>31350</v>
      </c>
      <c r="AY8">
        <v>31350</v>
      </c>
      <c r="AZ8" s="10">
        <f t="shared" si="0"/>
        <v>30350</v>
      </c>
      <c r="BA8" s="10">
        <v>350</v>
      </c>
      <c r="BB8" s="10">
        <f t="shared" si="1"/>
        <v>30000</v>
      </c>
      <c r="BC8" s="11">
        <f t="shared" si="2"/>
        <v>5280.0000000000009</v>
      </c>
      <c r="BD8" s="12">
        <f t="shared" si="3"/>
        <v>24000</v>
      </c>
      <c r="BE8" s="13">
        <f t="shared" si="4"/>
        <v>720</v>
      </c>
      <c r="BF8" s="10">
        <v>250</v>
      </c>
      <c r="BG8" s="14">
        <f t="shared" si="5"/>
        <v>81.25</v>
      </c>
      <c r="BH8" s="14">
        <v>1000</v>
      </c>
      <c r="BI8" s="15"/>
      <c r="BJ8" s="10">
        <f t="shared" si="6"/>
        <v>18.75</v>
      </c>
      <c r="BK8" t="s">
        <v>164</v>
      </c>
      <c r="BL8" t="s">
        <v>164</v>
      </c>
      <c r="BM8" t="s">
        <v>164</v>
      </c>
      <c r="BN8" t="s">
        <v>164</v>
      </c>
      <c r="BO8">
        <v>566</v>
      </c>
      <c r="BP8">
        <v>566</v>
      </c>
      <c r="BQ8">
        <v>31350</v>
      </c>
      <c r="BR8">
        <v>1000</v>
      </c>
      <c r="BS8">
        <v>156.75</v>
      </c>
      <c r="BT8">
        <v>11.76</v>
      </c>
      <c r="BU8">
        <v>0</v>
      </c>
      <c r="BV8">
        <v>31181.4938</v>
      </c>
      <c r="BW8">
        <v>0</v>
      </c>
      <c r="BX8" t="s">
        <v>164</v>
      </c>
      <c r="BY8" t="s">
        <v>164</v>
      </c>
      <c r="BZ8">
        <v>0</v>
      </c>
      <c r="CA8">
        <v>0</v>
      </c>
      <c r="CB8" t="s">
        <v>169</v>
      </c>
      <c r="CC8">
        <v>62.7</v>
      </c>
      <c r="CD8" t="s">
        <v>164</v>
      </c>
      <c r="CE8">
        <v>0</v>
      </c>
      <c r="CF8">
        <v>0</v>
      </c>
      <c r="CG8" t="s">
        <v>170</v>
      </c>
      <c r="CH8">
        <v>0</v>
      </c>
      <c r="CI8">
        <v>0.2</v>
      </c>
      <c r="CJ8">
        <v>62.7</v>
      </c>
      <c r="CK8" t="s">
        <v>164</v>
      </c>
      <c r="CL8" t="s">
        <v>170</v>
      </c>
      <c r="CM8" t="s">
        <v>164</v>
      </c>
      <c r="CN8" t="s">
        <v>164</v>
      </c>
      <c r="CO8">
        <v>0</v>
      </c>
      <c r="CP8" t="s">
        <v>173</v>
      </c>
      <c r="CQ8">
        <v>30</v>
      </c>
      <c r="CR8">
        <v>18.809999999999999</v>
      </c>
      <c r="CS8">
        <v>1.41</v>
      </c>
      <c r="CT8">
        <v>31336.78</v>
      </c>
      <c r="CU8" t="s">
        <v>171</v>
      </c>
      <c r="CV8">
        <v>25</v>
      </c>
      <c r="CW8">
        <v>15.675000000000001</v>
      </c>
      <c r="CX8">
        <v>1.18</v>
      </c>
      <c r="CY8" t="s">
        <v>171</v>
      </c>
      <c r="CZ8">
        <v>7.5</v>
      </c>
      <c r="DA8">
        <v>4.7024999999999997</v>
      </c>
      <c r="DB8">
        <v>0.35</v>
      </c>
      <c r="DC8" t="s">
        <v>165</v>
      </c>
      <c r="DD8">
        <v>7.5</v>
      </c>
      <c r="DE8">
        <v>4.7024999999999997</v>
      </c>
      <c r="DF8">
        <v>0.35</v>
      </c>
      <c r="DG8">
        <v>0</v>
      </c>
      <c r="DH8">
        <v>6.51</v>
      </c>
      <c r="DI8">
        <v>0.49</v>
      </c>
      <c r="DJ8" t="s">
        <v>171</v>
      </c>
      <c r="DK8">
        <v>5</v>
      </c>
      <c r="DL8">
        <v>3.1349999999999998</v>
      </c>
      <c r="DM8">
        <v>0.24</v>
      </c>
      <c r="DN8" t="s">
        <v>171</v>
      </c>
      <c r="DO8">
        <v>25</v>
      </c>
      <c r="DP8">
        <v>15.675000000000001</v>
      </c>
      <c r="DQ8">
        <v>1.18</v>
      </c>
      <c r="DR8" t="s">
        <v>164</v>
      </c>
      <c r="DS8">
        <v>0</v>
      </c>
      <c r="DT8">
        <v>0</v>
      </c>
      <c r="DU8" t="s">
        <v>164</v>
      </c>
      <c r="DV8">
        <v>0</v>
      </c>
      <c r="DW8">
        <v>0</v>
      </c>
      <c r="DX8" t="s">
        <v>164</v>
      </c>
      <c r="DY8" t="s">
        <v>164</v>
      </c>
      <c r="DZ8" t="s">
        <v>164</v>
      </c>
      <c r="EA8" t="s">
        <v>164</v>
      </c>
      <c r="EB8">
        <v>0</v>
      </c>
      <c r="EC8">
        <v>0</v>
      </c>
      <c r="ED8">
        <v>94.05</v>
      </c>
      <c r="EE8">
        <v>7.05</v>
      </c>
      <c r="EF8">
        <v>2.0020566000040006E+19</v>
      </c>
      <c r="EG8">
        <v>3.0040561E+19</v>
      </c>
      <c r="EH8" t="s">
        <v>198</v>
      </c>
      <c r="EI8" t="s">
        <v>199</v>
      </c>
      <c r="EJ8" t="s">
        <v>164</v>
      </c>
      <c r="EK8" t="s">
        <v>164</v>
      </c>
      <c r="EL8" t="s">
        <v>126</v>
      </c>
      <c r="EM8" t="s">
        <v>164</v>
      </c>
      <c r="EN8" t="s">
        <v>164</v>
      </c>
      <c r="EO8" t="s">
        <v>164</v>
      </c>
      <c r="EP8" t="s">
        <v>164</v>
      </c>
      <c r="EQ8" t="s">
        <v>164</v>
      </c>
      <c r="ER8" t="s">
        <v>164</v>
      </c>
      <c r="ES8" t="s">
        <v>164</v>
      </c>
      <c r="ET8" t="s">
        <v>164</v>
      </c>
      <c r="EU8" t="s">
        <v>164</v>
      </c>
      <c r="EV8">
        <v>31336.78</v>
      </c>
      <c r="EW8">
        <v>0</v>
      </c>
      <c r="EX8">
        <v>0</v>
      </c>
      <c r="EY8" t="s">
        <v>164</v>
      </c>
      <c r="EZ8" t="s">
        <v>172</v>
      </c>
      <c r="FA8" t="s">
        <v>164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9877774280</v>
      </c>
      <c r="D9" t="s">
        <v>146</v>
      </c>
      <c r="E9" t="s">
        <v>225</v>
      </c>
      <c r="F9" s="1" t="s">
        <v>148</v>
      </c>
      <c r="G9" t="s">
        <v>226</v>
      </c>
      <c r="H9" t="s">
        <v>227</v>
      </c>
      <c r="I9" t="s">
        <v>228</v>
      </c>
      <c r="J9" t="s">
        <v>229</v>
      </c>
      <c r="K9" t="s">
        <v>215</v>
      </c>
      <c r="L9" s="2">
        <v>0.5</v>
      </c>
      <c r="M9" s="2">
        <v>2350</v>
      </c>
      <c r="N9" s="2" t="s">
        <v>154</v>
      </c>
      <c r="O9" t="s">
        <v>230</v>
      </c>
      <c r="P9" t="s">
        <v>231</v>
      </c>
      <c r="Q9">
        <v>35081</v>
      </c>
      <c r="R9">
        <v>907733</v>
      </c>
      <c r="S9" s="1" t="s">
        <v>158</v>
      </c>
      <c r="T9" t="s">
        <v>144</v>
      </c>
      <c r="U9">
        <v>2627858498</v>
      </c>
      <c r="V9" s="2" t="s">
        <v>232</v>
      </c>
      <c r="W9" s="2" t="s">
        <v>232</v>
      </c>
      <c r="X9">
        <v>3502832</v>
      </c>
      <c r="Y9">
        <v>0</v>
      </c>
      <c r="Z9" t="s">
        <v>164</v>
      </c>
      <c r="AA9">
        <v>9877774280</v>
      </c>
      <c r="AB9">
        <v>123</v>
      </c>
      <c r="AC9" t="s">
        <v>161</v>
      </c>
      <c r="AD9" t="s">
        <v>162</v>
      </c>
      <c r="AE9" t="s">
        <v>163</v>
      </c>
      <c r="AF9" t="s">
        <v>229</v>
      </c>
      <c r="AG9">
        <v>5999</v>
      </c>
      <c r="AH9">
        <v>63</v>
      </c>
      <c r="AI9" t="s">
        <v>164</v>
      </c>
      <c r="AJ9">
        <v>200185</v>
      </c>
      <c r="AK9" t="s">
        <v>164</v>
      </c>
      <c r="AL9" t="s">
        <v>165</v>
      </c>
      <c r="AM9" t="s">
        <v>233</v>
      </c>
      <c r="AN9">
        <v>566</v>
      </c>
      <c r="AO9">
        <v>907733</v>
      </c>
      <c r="AP9">
        <v>566</v>
      </c>
      <c r="AQ9">
        <v>9877774280</v>
      </c>
      <c r="AR9">
        <v>9877774280</v>
      </c>
      <c r="AS9" t="s">
        <v>166</v>
      </c>
      <c r="AT9" t="s">
        <v>234</v>
      </c>
      <c r="AU9" t="s">
        <v>164</v>
      </c>
      <c r="AV9" t="s">
        <v>235</v>
      </c>
      <c r="AW9" s="2">
        <v>0.5</v>
      </c>
      <c r="AX9">
        <v>2350</v>
      </c>
      <c r="AY9">
        <v>2350</v>
      </c>
      <c r="AZ9" s="10">
        <f t="shared" si="0"/>
        <v>2350</v>
      </c>
      <c r="BA9" s="10">
        <v>350</v>
      </c>
      <c r="BB9" s="10">
        <f t="shared" si="1"/>
        <v>2000</v>
      </c>
      <c r="BC9" s="11">
        <f t="shared" si="2"/>
        <v>352.00000000000006</v>
      </c>
      <c r="BD9" s="12">
        <f t="shared" si="3"/>
        <v>1600</v>
      </c>
      <c r="BE9" s="13">
        <f t="shared" si="4"/>
        <v>48</v>
      </c>
      <c r="BF9" s="10">
        <v>250</v>
      </c>
      <c r="BG9" s="14">
        <f t="shared" si="5"/>
        <v>81.25</v>
      </c>
      <c r="BH9" s="14"/>
      <c r="BI9" s="15"/>
      <c r="BJ9" s="10">
        <f t="shared" si="6"/>
        <v>18.75</v>
      </c>
      <c r="BK9" t="s">
        <v>164</v>
      </c>
      <c r="BL9" t="s">
        <v>164</v>
      </c>
      <c r="BM9" t="s">
        <v>164</v>
      </c>
      <c r="BN9" t="s">
        <v>164</v>
      </c>
      <c r="BO9">
        <v>566</v>
      </c>
      <c r="BP9">
        <v>566</v>
      </c>
      <c r="BQ9">
        <v>2350</v>
      </c>
      <c r="BR9">
        <v>1000</v>
      </c>
      <c r="BS9">
        <v>11.75</v>
      </c>
      <c r="BT9">
        <v>0.88</v>
      </c>
      <c r="BU9">
        <v>0</v>
      </c>
      <c r="BV9">
        <v>2337.3688000000002</v>
      </c>
      <c r="BW9">
        <v>0</v>
      </c>
      <c r="BX9" t="s">
        <v>164</v>
      </c>
      <c r="BY9" t="s">
        <v>164</v>
      </c>
      <c r="BZ9">
        <v>0</v>
      </c>
      <c r="CA9">
        <v>0</v>
      </c>
      <c r="CB9" t="s">
        <v>169</v>
      </c>
      <c r="CC9">
        <v>4.7</v>
      </c>
      <c r="CD9" t="s">
        <v>164</v>
      </c>
      <c r="CE9">
        <v>0</v>
      </c>
      <c r="CF9">
        <v>0</v>
      </c>
      <c r="CG9" t="s">
        <v>164</v>
      </c>
      <c r="CH9">
        <v>0</v>
      </c>
      <c r="CI9">
        <v>0.2</v>
      </c>
      <c r="CJ9">
        <v>4.7</v>
      </c>
      <c r="CK9" t="s">
        <v>164</v>
      </c>
      <c r="CL9" t="s">
        <v>164</v>
      </c>
      <c r="CM9" t="s">
        <v>164</v>
      </c>
      <c r="CN9" t="s">
        <v>164</v>
      </c>
      <c r="CO9">
        <v>0</v>
      </c>
      <c r="CP9" t="s">
        <v>225</v>
      </c>
      <c r="CQ9">
        <v>30</v>
      </c>
      <c r="CR9">
        <v>1.41</v>
      </c>
      <c r="CS9">
        <v>0.11</v>
      </c>
      <c r="CT9">
        <v>2351.71</v>
      </c>
      <c r="CU9" t="s">
        <v>171</v>
      </c>
      <c r="CV9">
        <v>25</v>
      </c>
      <c r="CW9">
        <v>1.175</v>
      </c>
      <c r="CX9">
        <v>0.09</v>
      </c>
      <c r="CY9" t="s">
        <v>222</v>
      </c>
      <c r="CZ9">
        <v>7.5</v>
      </c>
      <c r="DA9">
        <v>0.35249999999999998</v>
      </c>
      <c r="DB9">
        <v>0.03</v>
      </c>
      <c r="DC9" t="s">
        <v>165</v>
      </c>
      <c r="DD9">
        <v>7.5</v>
      </c>
      <c r="DE9">
        <v>0.35249999999999998</v>
      </c>
      <c r="DF9">
        <v>0.03</v>
      </c>
      <c r="DG9">
        <v>0</v>
      </c>
      <c r="DH9">
        <v>3</v>
      </c>
      <c r="DI9">
        <v>0.23</v>
      </c>
      <c r="DJ9" t="s">
        <v>171</v>
      </c>
      <c r="DK9">
        <v>5</v>
      </c>
      <c r="DL9">
        <v>0.23499999999999999</v>
      </c>
      <c r="DM9">
        <v>0.02</v>
      </c>
      <c r="DN9" t="s">
        <v>171</v>
      </c>
      <c r="DO9">
        <v>25</v>
      </c>
      <c r="DP9">
        <v>1.175</v>
      </c>
      <c r="DQ9">
        <v>0.09</v>
      </c>
      <c r="DR9" t="s">
        <v>164</v>
      </c>
      <c r="DS9">
        <v>0</v>
      </c>
      <c r="DT9">
        <v>0</v>
      </c>
      <c r="DU9" t="s">
        <v>164</v>
      </c>
      <c r="DV9">
        <v>0</v>
      </c>
      <c r="DW9">
        <v>0</v>
      </c>
      <c r="DX9" t="s">
        <v>164</v>
      </c>
      <c r="DY9" t="s">
        <v>164</v>
      </c>
      <c r="DZ9" t="s">
        <v>164</v>
      </c>
      <c r="EA9" t="s">
        <v>164</v>
      </c>
      <c r="EB9">
        <v>0</v>
      </c>
      <c r="EC9">
        <v>0</v>
      </c>
      <c r="ED9">
        <v>7.05</v>
      </c>
      <c r="EE9">
        <v>0.51</v>
      </c>
      <c r="EF9">
        <v>2.0020566090040005E+19</v>
      </c>
      <c r="EG9">
        <v>3.0040567E+19</v>
      </c>
      <c r="EH9" t="s">
        <v>232</v>
      </c>
      <c r="EI9" t="s">
        <v>232</v>
      </c>
      <c r="EJ9" t="s">
        <v>233</v>
      </c>
      <c r="EK9" t="s">
        <v>236</v>
      </c>
      <c r="EL9" t="s">
        <v>224</v>
      </c>
      <c r="EM9" t="s">
        <v>164</v>
      </c>
      <c r="EN9" t="s">
        <v>164</v>
      </c>
      <c r="EO9" t="s">
        <v>164</v>
      </c>
      <c r="EP9" t="s">
        <v>164</v>
      </c>
      <c r="EQ9" t="s">
        <v>164</v>
      </c>
      <c r="ER9" t="s">
        <v>164</v>
      </c>
      <c r="ES9" t="s">
        <v>164</v>
      </c>
      <c r="ET9" t="s">
        <v>164</v>
      </c>
      <c r="EU9" t="s">
        <v>164</v>
      </c>
      <c r="EV9">
        <v>2351.71</v>
      </c>
      <c r="EW9">
        <v>0</v>
      </c>
      <c r="EX9">
        <v>0</v>
      </c>
      <c r="EY9" t="s">
        <v>164</v>
      </c>
      <c r="EZ9" t="s">
        <v>172</v>
      </c>
      <c r="FA9" t="s">
        <v>164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9878137462</v>
      </c>
      <c r="D10" t="s">
        <v>146</v>
      </c>
      <c r="E10" t="s">
        <v>225</v>
      </c>
      <c r="F10" s="1" t="s">
        <v>148</v>
      </c>
      <c r="G10" t="s">
        <v>226</v>
      </c>
      <c r="H10" t="s">
        <v>227</v>
      </c>
      <c r="I10" t="s">
        <v>228</v>
      </c>
      <c r="J10" t="s">
        <v>229</v>
      </c>
      <c r="K10" t="s">
        <v>215</v>
      </c>
      <c r="L10" s="2">
        <v>0.5</v>
      </c>
      <c r="M10" s="2">
        <v>2850</v>
      </c>
      <c r="N10" s="2" t="s">
        <v>154</v>
      </c>
      <c r="O10" t="s">
        <v>230</v>
      </c>
      <c r="P10" t="s">
        <v>237</v>
      </c>
      <c r="Q10">
        <v>35081</v>
      </c>
      <c r="R10">
        <v>920236</v>
      </c>
      <c r="S10" s="1" t="s">
        <v>158</v>
      </c>
      <c r="T10" t="s">
        <v>144</v>
      </c>
      <c r="U10">
        <v>2627900230</v>
      </c>
      <c r="V10" s="2" t="s">
        <v>238</v>
      </c>
      <c r="W10" s="2" t="s">
        <v>238</v>
      </c>
      <c r="X10">
        <v>7222277</v>
      </c>
      <c r="Y10">
        <v>0</v>
      </c>
      <c r="Z10" t="s">
        <v>164</v>
      </c>
      <c r="AA10">
        <v>9878137462</v>
      </c>
      <c r="AB10">
        <v>123</v>
      </c>
      <c r="AC10" t="s">
        <v>161</v>
      </c>
      <c r="AD10" t="s">
        <v>162</v>
      </c>
      <c r="AE10" t="s">
        <v>163</v>
      </c>
      <c r="AF10" t="s">
        <v>229</v>
      </c>
      <c r="AG10">
        <v>5999</v>
      </c>
      <c r="AH10">
        <v>63</v>
      </c>
      <c r="AI10" t="s">
        <v>164</v>
      </c>
      <c r="AJ10">
        <v>200185</v>
      </c>
      <c r="AK10" t="s">
        <v>164</v>
      </c>
      <c r="AL10" t="s">
        <v>165</v>
      </c>
      <c r="AM10" t="s">
        <v>239</v>
      </c>
      <c r="AN10">
        <v>566</v>
      </c>
      <c r="AO10">
        <v>920236</v>
      </c>
      <c r="AP10">
        <v>566</v>
      </c>
      <c r="AQ10">
        <v>9878137462</v>
      </c>
      <c r="AR10">
        <v>9878137462</v>
      </c>
      <c r="AS10" t="s">
        <v>166</v>
      </c>
      <c r="AT10" t="s">
        <v>234</v>
      </c>
      <c r="AU10" t="s">
        <v>164</v>
      </c>
      <c r="AV10" t="s">
        <v>235</v>
      </c>
      <c r="AW10" s="2">
        <v>0.5</v>
      </c>
      <c r="AX10">
        <v>2850</v>
      </c>
      <c r="AY10">
        <v>2850</v>
      </c>
      <c r="AZ10" s="10">
        <f t="shared" si="0"/>
        <v>2850</v>
      </c>
      <c r="BA10" s="10">
        <v>350</v>
      </c>
      <c r="BB10" s="10">
        <f t="shared" si="1"/>
        <v>2500</v>
      </c>
      <c r="BC10" s="11">
        <f t="shared" si="2"/>
        <v>440.00000000000006</v>
      </c>
      <c r="BD10" s="12">
        <f t="shared" si="3"/>
        <v>2000</v>
      </c>
      <c r="BE10" s="13">
        <f t="shared" si="4"/>
        <v>60</v>
      </c>
      <c r="BF10" s="10">
        <v>250</v>
      </c>
      <c r="BG10" s="14">
        <f t="shared" si="5"/>
        <v>81.25</v>
      </c>
      <c r="BH10" s="14"/>
      <c r="BI10" s="15"/>
      <c r="BJ10" s="10">
        <f t="shared" si="6"/>
        <v>18.75</v>
      </c>
      <c r="BK10" t="s">
        <v>164</v>
      </c>
      <c r="BL10" t="s">
        <v>164</v>
      </c>
      <c r="BM10" t="s">
        <v>164</v>
      </c>
      <c r="BN10" t="s">
        <v>164</v>
      </c>
      <c r="BO10">
        <v>566</v>
      </c>
      <c r="BP10">
        <v>566</v>
      </c>
      <c r="BQ10">
        <v>2850</v>
      </c>
      <c r="BR10">
        <v>1000</v>
      </c>
      <c r="BS10">
        <v>14.25</v>
      </c>
      <c r="BT10">
        <v>1.07</v>
      </c>
      <c r="BU10">
        <v>0</v>
      </c>
      <c r="BV10">
        <v>2834.6813000000002</v>
      </c>
      <c r="BW10">
        <v>0</v>
      </c>
      <c r="BX10" t="s">
        <v>164</v>
      </c>
      <c r="BY10" t="s">
        <v>164</v>
      </c>
      <c r="BZ10">
        <v>0</v>
      </c>
      <c r="CA10">
        <v>0</v>
      </c>
      <c r="CB10" t="s">
        <v>169</v>
      </c>
      <c r="CC10">
        <v>5.7</v>
      </c>
      <c r="CD10" t="s">
        <v>164</v>
      </c>
      <c r="CE10">
        <v>0</v>
      </c>
      <c r="CF10">
        <v>0</v>
      </c>
      <c r="CG10" t="s">
        <v>164</v>
      </c>
      <c r="CH10">
        <v>0</v>
      </c>
      <c r="CI10">
        <v>0.2</v>
      </c>
      <c r="CJ10">
        <v>5.7</v>
      </c>
      <c r="CK10" t="s">
        <v>164</v>
      </c>
      <c r="CL10" t="s">
        <v>164</v>
      </c>
      <c r="CM10" t="s">
        <v>164</v>
      </c>
      <c r="CN10" t="s">
        <v>164</v>
      </c>
      <c r="CO10">
        <v>0</v>
      </c>
      <c r="CP10" t="s">
        <v>225</v>
      </c>
      <c r="CQ10">
        <v>30</v>
      </c>
      <c r="CR10">
        <v>1.71</v>
      </c>
      <c r="CS10">
        <v>0.13</v>
      </c>
      <c r="CT10">
        <v>2851.39</v>
      </c>
      <c r="CU10" t="s">
        <v>171</v>
      </c>
      <c r="CV10">
        <v>25</v>
      </c>
      <c r="CW10">
        <v>1.425</v>
      </c>
      <c r="CX10">
        <v>0.11</v>
      </c>
      <c r="CY10" t="s">
        <v>222</v>
      </c>
      <c r="CZ10">
        <v>7.5</v>
      </c>
      <c r="DA10">
        <v>0.42749999999999999</v>
      </c>
      <c r="DB10">
        <v>0.03</v>
      </c>
      <c r="DC10" t="s">
        <v>165</v>
      </c>
      <c r="DD10">
        <v>7.5</v>
      </c>
      <c r="DE10">
        <v>0.42749999999999999</v>
      </c>
      <c r="DF10">
        <v>0.03</v>
      </c>
      <c r="DG10">
        <v>0</v>
      </c>
      <c r="DH10">
        <v>3</v>
      </c>
      <c r="DI10">
        <v>0.23</v>
      </c>
      <c r="DJ10" t="s">
        <v>171</v>
      </c>
      <c r="DK10">
        <v>5</v>
      </c>
      <c r="DL10">
        <v>0.28499999999999998</v>
      </c>
      <c r="DM10">
        <v>0.02</v>
      </c>
      <c r="DN10" t="s">
        <v>171</v>
      </c>
      <c r="DO10">
        <v>25</v>
      </c>
      <c r="DP10">
        <v>1.425</v>
      </c>
      <c r="DQ10">
        <v>0.11</v>
      </c>
      <c r="DR10" t="s">
        <v>164</v>
      </c>
      <c r="DS10">
        <v>0</v>
      </c>
      <c r="DT10">
        <v>0</v>
      </c>
      <c r="DU10" t="s">
        <v>164</v>
      </c>
      <c r="DV10">
        <v>0</v>
      </c>
      <c r="DW10">
        <v>0</v>
      </c>
      <c r="DX10" t="s">
        <v>164</v>
      </c>
      <c r="DY10" t="s">
        <v>164</v>
      </c>
      <c r="DZ10" t="s">
        <v>164</v>
      </c>
      <c r="EA10" t="s">
        <v>164</v>
      </c>
      <c r="EB10">
        <v>0</v>
      </c>
      <c r="EC10">
        <v>0</v>
      </c>
      <c r="ED10">
        <v>8.5500000000000007</v>
      </c>
      <c r="EE10">
        <v>0.64</v>
      </c>
      <c r="EF10">
        <v>2.0020566090040005E+19</v>
      </c>
      <c r="EG10">
        <v>3.0040567E+19</v>
      </c>
      <c r="EH10" t="s">
        <v>238</v>
      </c>
      <c r="EI10" t="s">
        <v>238</v>
      </c>
      <c r="EJ10" t="s">
        <v>239</v>
      </c>
      <c r="EK10" t="s">
        <v>240</v>
      </c>
      <c r="EL10" t="s">
        <v>224</v>
      </c>
      <c r="EM10" t="s">
        <v>164</v>
      </c>
      <c r="EN10" t="s">
        <v>164</v>
      </c>
      <c r="EO10" t="s">
        <v>164</v>
      </c>
      <c r="EP10" t="s">
        <v>164</v>
      </c>
      <c r="EQ10" t="s">
        <v>164</v>
      </c>
      <c r="ER10" t="s">
        <v>164</v>
      </c>
      <c r="ES10" t="s">
        <v>164</v>
      </c>
      <c r="ET10" t="s">
        <v>164</v>
      </c>
      <c r="EU10" t="s">
        <v>164</v>
      </c>
      <c r="EV10">
        <v>2851.39</v>
      </c>
      <c r="EW10">
        <v>0</v>
      </c>
      <c r="EX10">
        <v>0</v>
      </c>
      <c r="EY10" t="s">
        <v>164</v>
      </c>
      <c r="EZ10" t="s">
        <v>172</v>
      </c>
      <c r="FA10" t="s">
        <v>164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9877934111</v>
      </c>
      <c r="D11" t="s">
        <v>146</v>
      </c>
      <c r="E11" t="s">
        <v>241</v>
      </c>
      <c r="F11" s="1" t="s">
        <v>148</v>
      </c>
      <c r="G11" t="s">
        <v>226</v>
      </c>
      <c r="H11" t="s">
        <v>227</v>
      </c>
      <c r="I11" t="s">
        <v>228</v>
      </c>
      <c r="J11" t="s">
        <v>229</v>
      </c>
      <c r="K11" t="s">
        <v>215</v>
      </c>
      <c r="L11" s="2">
        <v>0.5</v>
      </c>
      <c r="M11" s="2">
        <v>2850</v>
      </c>
      <c r="N11" s="2" t="s">
        <v>154</v>
      </c>
      <c r="O11" t="s">
        <v>242</v>
      </c>
      <c r="P11" t="s">
        <v>243</v>
      </c>
      <c r="Q11">
        <v>35081</v>
      </c>
      <c r="R11">
        <v>365522</v>
      </c>
      <c r="S11" s="1" t="s">
        <v>158</v>
      </c>
      <c r="T11" t="s">
        <v>144</v>
      </c>
      <c r="U11">
        <v>2627875165</v>
      </c>
      <c r="V11" s="2" t="s">
        <v>244</v>
      </c>
      <c r="W11" s="2" t="s">
        <v>244</v>
      </c>
      <c r="X11">
        <v>3502832</v>
      </c>
      <c r="Y11">
        <v>0</v>
      </c>
      <c r="Z11" t="s">
        <v>164</v>
      </c>
      <c r="AA11">
        <v>9877934111</v>
      </c>
      <c r="AB11">
        <v>123</v>
      </c>
      <c r="AC11" t="s">
        <v>161</v>
      </c>
      <c r="AD11" t="s">
        <v>162</v>
      </c>
      <c r="AE11" t="s">
        <v>163</v>
      </c>
      <c r="AF11" t="s">
        <v>229</v>
      </c>
      <c r="AG11">
        <v>5999</v>
      </c>
      <c r="AH11">
        <v>63</v>
      </c>
      <c r="AI11" t="s">
        <v>164</v>
      </c>
      <c r="AJ11">
        <v>200185</v>
      </c>
      <c r="AK11" t="s">
        <v>164</v>
      </c>
      <c r="AL11" t="s">
        <v>165</v>
      </c>
      <c r="AM11" t="s">
        <v>245</v>
      </c>
      <c r="AN11">
        <v>566</v>
      </c>
      <c r="AO11">
        <v>29560</v>
      </c>
      <c r="AP11">
        <v>566</v>
      </c>
      <c r="AQ11">
        <v>9877934111</v>
      </c>
      <c r="AR11">
        <v>9877934111</v>
      </c>
      <c r="AS11" t="s">
        <v>166</v>
      </c>
      <c r="AT11" t="s">
        <v>246</v>
      </c>
      <c r="AU11" t="s">
        <v>164</v>
      </c>
      <c r="AV11" t="s">
        <v>247</v>
      </c>
      <c r="AW11" s="2">
        <v>0.5</v>
      </c>
      <c r="AX11">
        <v>2850</v>
      </c>
      <c r="AY11">
        <v>2850</v>
      </c>
      <c r="AZ11" s="10">
        <f t="shared" si="0"/>
        <v>2850</v>
      </c>
      <c r="BA11" s="10">
        <v>350</v>
      </c>
      <c r="BB11" s="10">
        <f t="shared" si="1"/>
        <v>2500</v>
      </c>
      <c r="BC11" s="11">
        <f t="shared" si="2"/>
        <v>440.00000000000006</v>
      </c>
      <c r="BD11" s="12">
        <f t="shared" si="3"/>
        <v>2000</v>
      </c>
      <c r="BE11" s="13">
        <f t="shared" si="4"/>
        <v>60</v>
      </c>
      <c r="BF11" s="10">
        <v>250</v>
      </c>
      <c r="BG11" s="14">
        <f t="shared" si="5"/>
        <v>81.25</v>
      </c>
      <c r="BH11" s="14"/>
      <c r="BI11" s="15"/>
      <c r="BJ11" s="10">
        <f t="shared" si="6"/>
        <v>18.75</v>
      </c>
      <c r="BK11" t="s">
        <v>164</v>
      </c>
      <c r="BL11" t="s">
        <v>164</v>
      </c>
      <c r="BM11" t="s">
        <v>164</v>
      </c>
      <c r="BN11" t="s">
        <v>164</v>
      </c>
      <c r="BO11">
        <v>566</v>
      </c>
      <c r="BP11">
        <v>566</v>
      </c>
      <c r="BQ11">
        <v>2850</v>
      </c>
      <c r="BR11">
        <v>1000</v>
      </c>
      <c r="BS11">
        <v>14.25</v>
      </c>
      <c r="BT11">
        <v>1.07</v>
      </c>
      <c r="BU11">
        <v>0</v>
      </c>
      <c r="BV11">
        <v>2834.6813000000002</v>
      </c>
      <c r="BW11">
        <v>0</v>
      </c>
      <c r="BX11" t="s">
        <v>164</v>
      </c>
      <c r="BY11" t="s">
        <v>164</v>
      </c>
      <c r="BZ11">
        <v>0</v>
      </c>
      <c r="CA11">
        <v>0</v>
      </c>
      <c r="CB11" t="s">
        <v>169</v>
      </c>
      <c r="CC11">
        <v>5.7</v>
      </c>
      <c r="CD11" t="s">
        <v>164</v>
      </c>
      <c r="CE11">
        <v>0</v>
      </c>
      <c r="CF11">
        <v>0</v>
      </c>
      <c r="CG11" t="s">
        <v>164</v>
      </c>
      <c r="CH11">
        <v>0</v>
      </c>
      <c r="CI11">
        <v>0.2</v>
      </c>
      <c r="CJ11">
        <v>5.7</v>
      </c>
      <c r="CK11" t="s">
        <v>164</v>
      </c>
      <c r="CL11" t="s">
        <v>164</v>
      </c>
      <c r="CM11" t="s">
        <v>164</v>
      </c>
      <c r="CN11" t="s">
        <v>164</v>
      </c>
      <c r="CO11">
        <v>0</v>
      </c>
      <c r="CP11" t="s">
        <v>241</v>
      </c>
      <c r="CQ11">
        <v>30</v>
      </c>
      <c r="CR11">
        <v>1.71</v>
      </c>
      <c r="CS11">
        <v>0.13</v>
      </c>
      <c r="CT11">
        <v>2849.24</v>
      </c>
      <c r="CU11" t="s">
        <v>171</v>
      </c>
      <c r="CV11">
        <v>25</v>
      </c>
      <c r="CW11">
        <v>1.425</v>
      </c>
      <c r="CX11">
        <v>0.11</v>
      </c>
      <c r="CY11" t="s">
        <v>222</v>
      </c>
      <c r="CZ11">
        <v>7.5</v>
      </c>
      <c r="DA11">
        <v>0.42749999999999999</v>
      </c>
      <c r="DB11">
        <v>0.03</v>
      </c>
      <c r="DC11" t="s">
        <v>165</v>
      </c>
      <c r="DD11">
        <v>7.5</v>
      </c>
      <c r="DE11">
        <v>0.42749999999999999</v>
      </c>
      <c r="DF11">
        <v>0.03</v>
      </c>
      <c r="DG11">
        <v>0</v>
      </c>
      <c r="DH11">
        <v>1</v>
      </c>
      <c r="DI11">
        <v>0.08</v>
      </c>
      <c r="DJ11" t="s">
        <v>171</v>
      </c>
      <c r="DK11">
        <v>5</v>
      </c>
      <c r="DL11">
        <v>0.28499999999999998</v>
      </c>
      <c r="DM11">
        <v>0.02</v>
      </c>
      <c r="DN11" t="s">
        <v>171</v>
      </c>
      <c r="DO11">
        <v>25</v>
      </c>
      <c r="DP11">
        <v>1.425</v>
      </c>
      <c r="DQ11">
        <v>0.11</v>
      </c>
      <c r="DR11" t="s">
        <v>164</v>
      </c>
      <c r="DS11">
        <v>0</v>
      </c>
      <c r="DT11">
        <v>0</v>
      </c>
      <c r="DU11" t="s">
        <v>164</v>
      </c>
      <c r="DV11">
        <v>0</v>
      </c>
      <c r="DW11">
        <v>0</v>
      </c>
      <c r="DX11" t="s">
        <v>164</v>
      </c>
      <c r="DY11" t="s">
        <v>164</v>
      </c>
      <c r="DZ11" t="s">
        <v>164</v>
      </c>
      <c r="EA11" t="s">
        <v>164</v>
      </c>
      <c r="EB11">
        <v>0</v>
      </c>
      <c r="EC11">
        <v>0</v>
      </c>
      <c r="ED11">
        <v>8.5500000000000007</v>
      </c>
      <c r="EE11">
        <v>0.64</v>
      </c>
      <c r="EF11">
        <v>2.0020566090040005E+19</v>
      </c>
      <c r="EG11">
        <v>3.0040567E+19</v>
      </c>
      <c r="EH11" t="s">
        <v>244</v>
      </c>
      <c r="EI11" t="s">
        <v>244</v>
      </c>
      <c r="EJ11" t="s">
        <v>245</v>
      </c>
      <c r="EK11" t="s">
        <v>248</v>
      </c>
      <c r="EL11" t="s">
        <v>224</v>
      </c>
      <c r="EM11" t="s">
        <v>164</v>
      </c>
      <c r="EN11" t="s">
        <v>164</v>
      </c>
      <c r="EO11" t="s">
        <v>164</v>
      </c>
      <c r="EP11" t="s">
        <v>164</v>
      </c>
      <c r="EQ11" t="s">
        <v>164</v>
      </c>
      <c r="ER11" t="s">
        <v>164</v>
      </c>
      <c r="ES11" t="s">
        <v>164</v>
      </c>
      <c r="ET11" t="s">
        <v>164</v>
      </c>
      <c r="EU11" t="s">
        <v>164</v>
      </c>
      <c r="EV11">
        <v>2849.24</v>
      </c>
      <c r="EW11">
        <v>0</v>
      </c>
      <c r="EX11">
        <v>0</v>
      </c>
      <c r="EY11" t="s">
        <v>164</v>
      </c>
      <c r="EZ11" t="s">
        <v>172</v>
      </c>
      <c r="FA11" t="s">
        <v>164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9876836859</v>
      </c>
      <c r="D12" t="s">
        <v>146</v>
      </c>
      <c r="E12" t="s">
        <v>210</v>
      </c>
      <c r="F12" s="1" t="s">
        <v>148</v>
      </c>
      <c r="G12" t="s">
        <v>226</v>
      </c>
      <c r="H12" t="s">
        <v>227</v>
      </c>
      <c r="I12" t="s">
        <v>249</v>
      </c>
      <c r="J12" t="s">
        <v>250</v>
      </c>
      <c r="K12" t="s">
        <v>215</v>
      </c>
      <c r="L12" s="2">
        <v>0.5</v>
      </c>
      <c r="M12" s="2">
        <v>3700</v>
      </c>
      <c r="N12" s="2" t="s">
        <v>154</v>
      </c>
      <c r="O12" t="s">
        <v>251</v>
      </c>
      <c r="P12" t="s">
        <v>252</v>
      </c>
      <c r="Q12">
        <v>35080</v>
      </c>
      <c r="R12">
        <v>393787</v>
      </c>
      <c r="S12" s="1" t="s">
        <v>158</v>
      </c>
      <c r="T12" t="s">
        <v>144</v>
      </c>
      <c r="U12">
        <v>2627730787</v>
      </c>
      <c r="V12" s="2" t="s">
        <v>253</v>
      </c>
      <c r="W12" s="2" t="s">
        <v>253</v>
      </c>
      <c r="X12">
        <v>9792064</v>
      </c>
      <c r="Y12">
        <v>0</v>
      </c>
      <c r="Z12" t="s">
        <v>164</v>
      </c>
      <c r="AA12">
        <v>9876836859</v>
      </c>
      <c r="AB12">
        <v>123</v>
      </c>
      <c r="AC12" t="s">
        <v>161</v>
      </c>
      <c r="AD12" t="s">
        <v>162</v>
      </c>
      <c r="AE12" t="s">
        <v>163</v>
      </c>
      <c r="AF12" t="s">
        <v>250</v>
      </c>
      <c r="AG12">
        <v>5999</v>
      </c>
      <c r="AH12">
        <v>63</v>
      </c>
      <c r="AI12" t="s">
        <v>164</v>
      </c>
      <c r="AJ12">
        <v>200185</v>
      </c>
      <c r="AK12" t="s">
        <v>164</v>
      </c>
      <c r="AL12" t="s">
        <v>165</v>
      </c>
      <c r="AM12" t="s">
        <v>254</v>
      </c>
      <c r="AN12">
        <v>566</v>
      </c>
      <c r="AO12">
        <v>775728</v>
      </c>
      <c r="AP12">
        <v>566</v>
      </c>
      <c r="AQ12">
        <v>9876836859</v>
      </c>
      <c r="AR12">
        <v>9876836859</v>
      </c>
      <c r="AS12" t="s">
        <v>154</v>
      </c>
      <c r="AT12" t="s">
        <v>255</v>
      </c>
      <c r="AU12" t="s">
        <v>164</v>
      </c>
      <c r="AV12" t="s">
        <v>221</v>
      </c>
      <c r="AW12" s="2">
        <v>0.5</v>
      </c>
      <c r="AX12">
        <v>3700</v>
      </c>
      <c r="AY12">
        <v>3700</v>
      </c>
      <c r="AZ12" s="10">
        <f t="shared" si="0"/>
        <v>2700</v>
      </c>
      <c r="BA12" s="10">
        <v>350</v>
      </c>
      <c r="BB12" s="10">
        <f t="shared" si="1"/>
        <v>2350</v>
      </c>
      <c r="BC12" s="11">
        <f t="shared" si="2"/>
        <v>413.6</v>
      </c>
      <c r="BD12" s="12">
        <f t="shared" si="3"/>
        <v>1880</v>
      </c>
      <c r="BE12" s="13">
        <f t="shared" si="4"/>
        <v>56.4</v>
      </c>
      <c r="BF12" s="10">
        <v>250</v>
      </c>
      <c r="BG12" s="14">
        <f t="shared" si="5"/>
        <v>81.25</v>
      </c>
      <c r="BH12" s="14">
        <v>1000</v>
      </c>
      <c r="BI12" s="15"/>
      <c r="BJ12" s="10">
        <f t="shared" si="6"/>
        <v>18.75</v>
      </c>
      <c r="BK12" t="s">
        <v>164</v>
      </c>
      <c r="BL12" t="s">
        <v>164</v>
      </c>
      <c r="BM12" t="s">
        <v>164</v>
      </c>
      <c r="BN12" t="s">
        <v>164</v>
      </c>
      <c r="BO12">
        <v>566</v>
      </c>
      <c r="BP12">
        <v>566</v>
      </c>
      <c r="BQ12">
        <v>3700</v>
      </c>
      <c r="BR12">
        <v>1000</v>
      </c>
      <c r="BS12">
        <v>18.5</v>
      </c>
      <c r="BT12">
        <v>1.39</v>
      </c>
      <c r="BU12">
        <v>0</v>
      </c>
      <c r="BV12">
        <v>3680.1125000000002</v>
      </c>
      <c r="BW12">
        <v>0</v>
      </c>
      <c r="BX12" t="s">
        <v>164</v>
      </c>
      <c r="BY12" t="s">
        <v>164</v>
      </c>
      <c r="BZ12">
        <v>0</v>
      </c>
      <c r="CA12">
        <v>0</v>
      </c>
      <c r="CB12" t="s">
        <v>169</v>
      </c>
      <c r="CC12">
        <v>7.4</v>
      </c>
      <c r="CD12" t="s">
        <v>164</v>
      </c>
      <c r="CE12">
        <v>0</v>
      </c>
      <c r="CF12">
        <v>0</v>
      </c>
      <c r="CG12" t="s">
        <v>164</v>
      </c>
      <c r="CH12">
        <v>0</v>
      </c>
      <c r="CI12">
        <v>0.2</v>
      </c>
      <c r="CJ12">
        <v>7.4</v>
      </c>
      <c r="CK12" t="s">
        <v>164</v>
      </c>
      <c r="CL12" t="s">
        <v>164</v>
      </c>
      <c r="CM12" t="s">
        <v>164</v>
      </c>
      <c r="CN12" t="s">
        <v>164</v>
      </c>
      <c r="CO12">
        <v>0</v>
      </c>
      <c r="CP12" t="s">
        <v>210</v>
      </c>
      <c r="CQ12">
        <v>30</v>
      </c>
      <c r="CR12">
        <v>2.2200000000000002</v>
      </c>
      <c r="CS12">
        <v>0.17</v>
      </c>
      <c r="CT12">
        <v>3702.99</v>
      </c>
      <c r="CU12" t="s">
        <v>171</v>
      </c>
      <c r="CV12">
        <v>25</v>
      </c>
      <c r="CW12">
        <v>1.85</v>
      </c>
      <c r="CX12">
        <v>0.14000000000000001</v>
      </c>
      <c r="CY12" t="s">
        <v>222</v>
      </c>
      <c r="CZ12">
        <v>7.5</v>
      </c>
      <c r="DA12">
        <v>0.55500000000000005</v>
      </c>
      <c r="DB12">
        <v>0.04</v>
      </c>
      <c r="DC12" t="s">
        <v>165</v>
      </c>
      <c r="DD12">
        <v>7.5</v>
      </c>
      <c r="DE12">
        <v>0.55500000000000005</v>
      </c>
      <c r="DF12">
        <v>0.04</v>
      </c>
      <c r="DG12">
        <v>0</v>
      </c>
      <c r="DH12">
        <v>5</v>
      </c>
      <c r="DI12">
        <v>0.38</v>
      </c>
      <c r="DJ12" t="s">
        <v>171</v>
      </c>
      <c r="DK12">
        <v>5</v>
      </c>
      <c r="DL12">
        <v>0.37</v>
      </c>
      <c r="DM12">
        <v>0.03</v>
      </c>
      <c r="DN12" t="s">
        <v>171</v>
      </c>
      <c r="DO12">
        <v>25</v>
      </c>
      <c r="DP12">
        <v>1.85</v>
      </c>
      <c r="DQ12">
        <v>0.14000000000000001</v>
      </c>
      <c r="DR12" t="s">
        <v>164</v>
      </c>
      <c r="DS12">
        <v>0</v>
      </c>
      <c r="DT12">
        <v>0</v>
      </c>
      <c r="DU12" t="s">
        <v>164</v>
      </c>
      <c r="DV12">
        <v>0</v>
      </c>
      <c r="DW12">
        <v>0</v>
      </c>
      <c r="DX12" t="s">
        <v>164</v>
      </c>
      <c r="DY12" t="s">
        <v>164</v>
      </c>
      <c r="DZ12" t="s">
        <v>164</v>
      </c>
      <c r="EA12" t="s">
        <v>164</v>
      </c>
      <c r="EB12">
        <v>0</v>
      </c>
      <c r="EC12">
        <v>0</v>
      </c>
      <c r="ED12">
        <v>11.1</v>
      </c>
      <c r="EE12">
        <v>0.83</v>
      </c>
      <c r="EF12">
        <v>2.0020566090040005E+19</v>
      </c>
      <c r="EG12">
        <v>3.0040566E+19</v>
      </c>
      <c r="EH12" t="s">
        <v>253</v>
      </c>
      <c r="EI12" t="s">
        <v>253</v>
      </c>
      <c r="EJ12" t="s">
        <v>254</v>
      </c>
      <c r="EK12" t="s">
        <v>256</v>
      </c>
      <c r="EL12" t="s">
        <v>224</v>
      </c>
      <c r="EM12" t="s">
        <v>164</v>
      </c>
      <c r="EN12" t="s">
        <v>164</v>
      </c>
      <c r="EO12" t="s">
        <v>164</v>
      </c>
      <c r="EP12" t="s">
        <v>164</v>
      </c>
      <c r="EQ12" t="s">
        <v>164</v>
      </c>
      <c r="ER12" t="s">
        <v>164</v>
      </c>
      <c r="ES12" t="s">
        <v>164</v>
      </c>
      <c r="ET12" t="s">
        <v>164</v>
      </c>
      <c r="EU12" t="s">
        <v>164</v>
      </c>
      <c r="EV12">
        <v>3702.99</v>
      </c>
      <c r="EW12">
        <v>0</v>
      </c>
      <c r="EX12">
        <v>0</v>
      </c>
      <c r="EY12" t="s">
        <v>164</v>
      </c>
      <c r="EZ12" t="s">
        <v>172</v>
      </c>
      <c r="FA12" t="s">
        <v>164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9876656795</v>
      </c>
      <c r="D13" t="s">
        <v>146</v>
      </c>
      <c r="E13" t="s">
        <v>200</v>
      </c>
      <c r="F13" s="1" t="s">
        <v>257</v>
      </c>
      <c r="G13" t="s">
        <v>226</v>
      </c>
      <c r="H13" t="s">
        <v>227</v>
      </c>
      <c r="I13" t="s">
        <v>258</v>
      </c>
      <c r="J13" t="s">
        <v>229</v>
      </c>
      <c r="K13" t="s">
        <v>215</v>
      </c>
      <c r="L13" s="2">
        <v>0.5</v>
      </c>
      <c r="M13" s="2">
        <v>3700</v>
      </c>
      <c r="N13" s="2" t="s">
        <v>154</v>
      </c>
      <c r="O13" t="s">
        <v>259</v>
      </c>
      <c r="P13" t="s">
        <v>260</v>
      </c>
      <c r="Q13">
        <v>35079</v>
      </c>
      <c r="R13">
        <v>491956</v>
      </c>
      <c r="S13" s="1" t="s">
        <v>210</v>
      </c>
      <c r="T13" t="s">
        <v>144</v>
      </c>
      <c r="U13">
        <v>2627667588</v>
      </c>
      <c r="V13" s="2" t="s">
        <v>261</v>
      </c>
      <c r="W13" s="2" t="s">
        <v>261</v>
      </c>
      <c r="X13">
        <v>2921716</v>
      </c>
      <c r="Y13">
        <v>0</v>
      </c>
      <c r="Z13" t="s">
        <v>164</v>
      </c>
      <c r="AA13">
        <v>9876656795</v>
      </c>
      <c r="AB13">
        <v>123</v>
      </c>
      <c r="AC13" t="s">
        <v>161</v>
      </c>
      <c r="AD13" t="s">
        <v>162</v>
      </c>
      <c r="AE13" t="s">
        <v>163</v>
      </c>
      <c r="AF13" t="s">
        <v>229</v>
      </c>
      <c r="AG13">
        <v>5999</v>
      </c>
      <c r="AH13">
        <v>44</v>
      </c>
      <c r="AI13" t="s">
        <v>164</v>
      </c>
      <c r="AJ13">
        <v>200185</v>
      </c>
      <c r="AK13" t="s">
        <v>164</v>
      </c>
      <c r="AL13" t="s">
        <v>165</v>
      </c>
      <c r="AM13" t="s">
        <v>262</v>
      </c>
      <c r="AN13">
        <v>566</v>
      </c>
      <c r="AO13">
        <v>491956</v>
      </c>
      <c r="AP13">
        <v>566</v>
      </c>
      <c r="AQ13">
        <v>9876656795</v>
      </c>
      <c r="AR13">
        <v>9876656795</v>
      </c>
      <c r="AS13" t="s">
        <v>166</v>
      </c>
      <c r="AT13" t="s">
        <v>263</v>
      </c>
      <c r="AU13" t="s">
        <v>164</v>
      </c>
      <c r="AV13" t="s">
        <v>209</v>
      </c>
      <c r="AW13" s="2">
        <v>0.5</v>
      </c>
      <c r="AX13">
        <v>3700</v>
      </c>
      <c r="AY13">
        <v>3700</v>
      </c>
      <c r="AZ13" s="10">
        <f t="shared" si="0"/>
        <v>2700</v>
      </c>
      <c r="BA13" s="10">
        <v>350</v>
      </c>
      <c r="BB13" s="10">
        <f t="shared" si="1"/>
        <v>2350</v>
      </c>
      <c r="BC13" s="11">
        <f t="shared" si="2"/>
        <v>413.6</v>
      </c>
      <c r="BD13" s="12">
        <f t="shared" si="3"/>
        <v>1880</v>
      </c>
      <c r="BE13" s="13">
        <f t="shared" si="4"/>
        <v>56.4</v>
      </c>
      <c r="BF13" s="10">
        <v>250</v>
      </c>
      <c r="BG13" s="14">
        <f t="shared" si="5"/>
        <v>81.25</v>
      </c>
      <c r="BH13" s="14">
        <v>1000</v>
      </c>
      <c r="BI13" s="15"/>
      <c r="BJ13" s="10">
        <f t="shared" si="6"/>
        <v>18.75</v>
      </c>
      <c r="BK13" t="s">
        <v>164</v>
      </c>
      <c r="BL13" t="s">
        <v>164</v>
      </c>
      <c r="BM13" t="s">
        <v>164</v>
      </c>
      <c r="BN13" t="s">
        <v>164</v>
      </c>
      <c r="BO13">
        <v>566</v>
      </c>
      <c r="BP13">
        <v>566</v>
      </c>
      <c r="BQ13">
        <v>3700</v>
      </c>
      <c r="BR13">
        <v>1000</v>
      </c>
      <c r="BS13">
        <v>18.5</v>
      </c>
      <c r="BT13">
        <v>1.39</v>
      </c>
      <c r="BU13">
        <v>0</v>
      </c>
      <c r="BV13">
        <v>3680.1125000000002</v>
      </c>
      <c r="BW13">
        <v>0</v>
      </c>
      <c r="BX13" t="s">
        <v>164</v>
      </c>
      <c r="BY13" t="s">
        <v>164</v>
      </c>
      <c r="BZ13">
        <v>0</v>
      </c>
      <c r="CA13">
        <v>0</v>
      </c>
      <c r="CB13" t="s">
        <v>169</v>
      </c>
      <c r="CC13">
        <v>7.4</v>
      </c>
      <c r="CD13" t="s">
        <v>164</v>
      </c>
      <c r="CE13">
        <v>0</v>
      </c>
      <c r="CF13">
        <v>0</v>
      </c>
      <c r="CG13" t="s">
        <v>164</v>
      </c>
      <c r="CH13">
        <v>0</v>
      </c>
      <c r="CI13">
        <v>0.2</v>
      </c>
      <c r="CJ13">
        <v>7.4</v>
      </c>
      <c r="CK13" t="s">
        <v>164</v>
      </c>
      <c r="CL13" t="s">
        <v>164</v>
      </c>
      <c r="CM13" t="s">
        <v>164</v>
      </c>
      <c r="CN13" t="s">
        <v>164</v>
      </c>
      <c r="CO13">
        <v>0</v>
      </c>
      <c r="CP13" t="s">
        <v>200</v>
      </c>
      <c r="CQ13">
        <v>30</v>
      </c>
      <c r="CR13">
        <v>2.2200000000000002</v>
      </c>
      <c r="CS13">
        <v>0.17</v>
      </c>
      <c r="CT13">
        <v>3697.61</v>
      </c>
      <c r="CU13" t="s">
        <v>171</v>
      </c>
      <c r="CV13">
        <v>25</v>
      </c>
      <c r="CW13">
        <v>1.85</v>
      </c>
      <c r="CX13">
        <v>0.14000000000000001</v>
      </c>
      <c r="CY13" t="s">
        <v>222</v>
      </c>
      <c r="CZ13">
        <v>7.5</v>
      </c>
      <c r="DA13">
        <v>0.55500000000000005</v>
      </c>
      <c r="DB13">
        <v>0.04</v>
      </c>
      <c r="DC13" t="s">
        <v>165</v>
      </c>
      <c r="DD13">
        <v>7.5</v>
      </c>
      <c r="DE13">
        <v>0.55500000000000005</v>
      </c>
      <c r="DF13">
        <v>0.04</v>
      </c>
      <c r="DG13">
        <v>0</v>
      </c>
      <c r="DH13">
        <v>0</v>
      </c>
      <c r="DI13">
        <v>0</v>
      </c>
      <c r="DJ13" t="s">
        <v>171</v>
      </c>
      <c r="DK13">
        <v>5</v>
      </c>
      <c r="DL13">
        <v>0.37</v>
      </c>
      <c r="DM13">
        <v>0.03</v>
      </c>
      <c r="DN13" t="s">
        <v>171</v>
      </c>
      <c r="DO13">
        <v>25</v>
      </c>
      <c r="DP13">
        <v>1.85</v>
      </c>
      <c r="DQ13">
        <v>0.14000000000000001</v>
      </c>
      <c r="DR13" t="s">
        <v>164</v>
      </c>
      <c r="DS13">
        <v>0</v>
      </c>
      <c r="DT13">
        <v>0</v>
      </c>
      <c r="DU13" t="s">
        <v>164</v>
      </c>
      <c r="DV13">
        <v>0</v>
      </c>
      <c r="DW13">
        <v>0</v>
      </c>
      <c r="DX13" t="s">
        <v>164</v>
      </c>
      <c r="DY13" t="s">
        <v>164</v>
      </c>
      <c r="DZ13" t="s">
        <v>164</v>
      </c>
      <c r="EA13" t="s">
        <v>164</v>
      </c>
      <c r="EB13">
        <v>0</v>
      </c>
      <c r="EC13">
        <v>0</v>
      </c>
      <c r="ED13">
        <v>11.1</v>
      </c>
      <c r="EE13">
        <v>0.83</v>
      </c>
      <c r="EF13">
        <v>2.0020566090040005E+19</v>
      </c>
      <c r="EG13">
        <v>3.0040567E+19</v>
      </c>
      <c r="EH13" t="s">
        <v>261</v>
      </c>
      <c r="EI13" t="s">
        <v>261</v>
      </c>
      <c r="EJ13" t="s">
        <v>262</v>
      </c>
      <c r="EK13" t="s">
        <v>264</v>
      </c>
      <c r="EL13" t="s">
        <v>224</v>
      </c>
      <c r="EM13" t="s">
        <v>164</v>
      </c>
      <c r="EN13" t="s">
        <v>164</v>
      </c>
      <c r="EO13" t="s">
        <v>164</v>
      </c>
      <c r="EP13" t="s">
        <v>164</v>
      </c>
      <c r="EQ13" t="s">
        <v>164</v>
      </c>
      <c r="ER13" t="s">
        <v>164</v>
      </c>
      <c r="ES13" t="s">
        <v>164</v>
      </c>
      <c r="ET13" t="s">
        <v>164</v>
      </c>
      <c r="EU13" t="s">
        <v>164</v>
      </c>
      <c r="EV13">
        <v>3697.61</v>
      </c>
      <c r="EW13">
        <v>0</v>
      </c>
      <c r="EX13">
        <v>0</v>
      </c>
      <c r="EY13" t="s">
        <v>164</v>
      </c>
      <c r="EZ13" t="s">
        <v>172</v>
      </c>
      <c r="FA13" t="s">
        <v>164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9877183955</v>
      </c>
      <c r="D14" t="s">
        <v>146</v>
      </c>
      <c r="E14" t="s">
        <v>210</v>
      </c>
      <c r="F14" s="1" t="s">
        <v>148</v>
      </c>
      <c r="G14" t="s">
        <v>226</v>
      </c>
      <c r="H14" t="s">
        <v>227</v>
      </c>
      <c r="I14" t="s">
        <v>249</v>
      </c>
      <c r="J14" t="s">
        <v>250</v>
      </c>
      <c r="K14" t="s">
        <v>215</v>
      </c>
      <c r="L14" s="2">
        <v>0.5</v>
      </c>
      <c r="M14" s="2">
        <v>3700</v>
      </c>
      <c r="N14" s="2" t="s">
        <v>154</v>
      </c>
      <c r="O14" t="s">
        <v>251</v>
      </c>
      <c r="P14" t="s">
        <v>265</v>
      </c>
      <c r="Q14">
        <v>35080</v>
      </c>
      <c r="R14">
        <v>832336</v>
      </c>
      <c r="S14" s="1" t="s">
        <v>158</v>
      </c>
      <c r="T14" t="s">
        <v>144</v>
      </c>
      <c r="U14">
        <v>2627764922</v>
      </c>
      <c r="V14" s="2" t="s">
        <v>266</v>
      </c>
      <c r="W14" s="2" t="s">
        <v>266</v>
      </c>
      <c r="X14">
        <v>9792064</v>
      </c>
      <c r="Y14">
        <v>0</v>
      </c>
      <c r="Z14" t="s">
        <v>164</v>
      </c>
      <c r="AA14">
        <v>9877183955</v>
      </c>
      <c r="AB14">
        <v>123</v>
      </c>
      <c r="AC14" t="s">
        <v>161</v>
      </c>
      <c r="AD14" t="s">
        <v>162</v>
      </c>
      <c r="AE14" t="s">
        <v>163</v>
      </c>
      <c r="AF14" t="s">
        <v>250</v>
      </c>
      <c r="AG14">
        <v>5999</v>
      </c>
      <c r="AH14">
        <v>63</v>
      </c>
      <c r="AI14" t="s">
        <v>164</v>
      </c>
      <c r="AJ14">
        <v>200185</v>
      </c>
      <c r="AK14" t="s">
        <v>164</v>
      </c>
      <c r="AL14" t="s">
        <v>165</v>
      </c>
      <c r="AM14" t="s">
        <v>267</v>
      </c>
      <c r="AN14">
        <v>566</v>
      </c>
      <c r="AO14">
        <v>30516</v>
      </c>
      <c r="AP14">
        <v>566</v>
      </c>
      <c r="AQ14">
        <v>9877183955</v>
      </c>
      <c r="AR14">
        <v>9877183955</v>
      </c>
      <c r="AS14" t="s">
        <v>154</v>
      </c>
      <c r="AT14" t="s">
        <v>255</v>
      </c>
      <c r="AU14" t="s">
        <v>164</v>
      </c>
      <c r="AV14" t="s">
        <v>221</v>
      </c>
      <c r="AW14" s="2">
        <v>0.5</v>
      </c>
      <c r="AX14">
        <v>3700</v>
      </c>
      <c r="AY14">
        <v>3700</v>
      </c>
      <c r="AZ14" s="10">
        <f t="shared" si="0"/>
        <v>2700</v>
      </c>
      <c r="BA14" s="10">
        <v>350</v>
      </c>
      <c r="BB14" s="10">
        <f t="shared" si="1"/>
        <v>2350</v>
      </c>
      <c r="BC14" s="11">
        <f t="shared" si="2"/>
        <v>413.6</v>
      </c>
      <c r="BD14" s="12">
        <f t="shared" si="3"/>
        <v>1880</v>
      </c>
      <c r="BE14" s="13">
        <f t="shared" si="4"/>
        <v>56.4</v>
      </c>
      <c r="BF14" s="10">
        <v>250</v>
      </c>
      <c r="BG14" s="14">
        <f t="shared" si="5"/>
        <v>81.25</v>
      </c>
      <c r="BH14" s="14">
        <v>1000</v>
      </c>
      <c r="BI14" s="15"/>
      <c r="BJ14" s="10">
        <f t="shared" si="6"/>
        <v>18.75</v>
      </c>
      <c r="BK14" t="s">
        <v>164</v>
      </c>
      <c r="BL14" t="s">
        <v>164</v>
      </c>
      <c r="BM14" t="s">
        <v>164</v>
      </c>
      <c r="BN14" t="s">
        <v>164</v>
      </c>
      <c r="BO14">
        <v>566</v>
      </c>
      <c r="BP14">
        <v>566</v>
      </c>
      <c r="BQ14">
        <v>3700</v>
      </c>
      <c r="BR14">
        <v>1000</v>
      </c>
      <c r="BS14">
        <v>18.5</v>
      </c>
      <c r="BT14">
        <v>1.39</v>
      </c>
      <c r="BU14">
        <v>0</v>
      </c>
      <c r="BV14">
        <v>3680.1125000000002</v>
      </c>
      <c r="BW14">
        <v>0</v>
      </c>
      <c r="BX14" t="s">
        <v>164</v>
      </c>
      <c r="BY14" t="s">
        <v>164</v>
      </c>
      <c r="BZ14">
        <v>0</v>
      </c>
      <c r="CA14">
        <v>0</v>
      </c>
      <c r="CB14" t="s">
        <v>169</v>
      </c>
      <c r="CC14">
        <v>7.4</v>
      </c>
      <c r="CD14" t="s">
        <v>164</v>
      </c>
      <c r="CE14">
        <v>0</v>
      </c>
      <c r="CF14">
        <v>0</v>
      </c>
      <c r="CG14" t="s">
        <v>164</v>
      </c>
      <c r="CH14">
        <v>0</v>
      </c>
      <c r="CI14">
        <v>0.2</v>
      </c>
      <c r="CJ14">
        <v>7.4</v>
      </c>
      <c r="CK14" t="s">
        <v>164</v>
      </c>
      <c r="CL14" t="s">
        <v>164</v>
      </c>
      <c r="CM14" t="s">
        <v>164</v>
      </c>
      <c r="CN14" t="s">
        <v>164</v>
      </c>
      <c r="CO14">
        <v>0</v>
      </c>
      <c r="CP14" t="s">
        <v>210</v>
      </c>
      <c r="CQ14">
        <v>30</v>
      </c>
      <c r="CR14">
        <v>2.2200000000000002</v>
      </c>
      <c r="CS14">
        <v>0.17</v>
      </c>
      <c r="CT14">
        <v>3702.99</v>
      </c>
      <c r="CU14" t="s">
        <v>171</v>
      </c>
      <c r="CV14">
        <v>25</v>
      </c>
      <c r="CW14">
        <v>1.85</v>
      </c>
      <c r="CX14">
        <v>0.14000000000000001</v>
      </c>
      <c r="CY14" t="s">
        <v>222</v>
      </c>
      <c r="CZ14">
        <v>7.5</v>
      </c>
      <c r="DA14">
        <v>0.55500000000000005</v>
      </c>
      <c r="DB14">
        <v>0.04</v>
      </c>
      <c r="DC14" t="s">
        <v>165</v>
      </c>
      <c r="DD14">
        <v>7.5</v>
      </c>
      <c r="DE14">
        <v>0.55500000000000005</v>
      </c>
      <c r="DF14">
        <v>0.04</v>
      </c>
      <c r="DG14">
        <v>0</v>
      </c>
      <c r="DH14">
        <v>5</v>
      </c>
      <c r="DI14">
        <v>0.38</v>
      </c>
      <c r="DJ14" t="s">
        <v>171</v>
      </c>
      <c r="DK14">
        <v>5</v>
      </c>
      <c r="DL14">
        <v>0.37</v>
      </c>
      <c r="DM14">
        <v>0.03</v>
      </c>
      <c r="DN14" t="s">
        <v>171</v>
      </c>
      <c r="DO14">
        <v>25</v>
      </c>
      <c r="DP14">
        <v>1.85</v>
      </c>
      <c r="DQ14">
        <v>0.14000000000000001</v>
      </c>
      <c r="DR14" t="s">
        <v>164</v>
      </c>
      <c r="DS14">
        <v>0</v>
      </c>
      <c r="DT14">
        <v>0</v>
      </c>
      <c r="DU14" t="s">
        <v>164</v>
      </c>
      <c r="DV14">
        <v>0</v>
      </c>
      <c r="DW14">
        <v>0</v>
      </c>
      <c r="DX14" t="s">
        <v>164</v>
      </c>
      <c r="DY14" t="s">
        <v>164</v>
      </c>
      <c r="DZ14" t="s">
        <v>164</v>
      </c>
      <c r="EA14" t="s">
        <v>164</v>
      </c>
      <c r="EB14">
        <v>0</v>
      </c>
      <c r="EC14">
        <v>0</v>
      </c>
      <c r="ED14">
        <v>11.1</v>
      </c>
      <c r="EE14">
        <v>0.83</v>
      </c>
      <c r="EF14">
        <v>2.0020566090040005E+19</v>
      </c>
      <c r="EG14">
        <v>3.0040566E+19</v>
      </c>
      <c r="EH14" t="s">
        <v>266</v>
      </c>
      <c r="EI14" t="s">
        <v>266</v>
      </c>
      <c r="EJ14" t="s">
        <v>267</v>
      </c>
      <c r="EK14" t="s">
        <v>268</v>
      </c>
      <c r="EL14" t="s">
        <v>224</v>
      </c>
      <c r="EM14" t="s">
        <v>164</v>
      </c>
      <c r="EN14" t="s">
        <v>164</v>
      </c>
      <c r="EO14" t="s">
        <v>164</v>
      </c>
      <c r="EP14" t="s">
        <v>164</v>
      </c>
      <c r="EQ14" t="s">
        <v>164</v>
      </c>
      <c r="ER14" t="s">
        <v>164</v>
      </c>
      <c r="ES14" t="s">
        <v>164</v>
      </c>
      <c r="ET14" t="s">
        <v>164</v>
      </c>
      <c r="EU14" t="s">
        <v>164</v>
      </c>
      <c r="EV14">
        <v>3702.99</v>
      </c>
      <c r="EW14">
        <v>0</v>
      </c>
      <c r="EX14">
        <v>0</v>
      </c>
      <c r="EY14" t="s">
        <v>164</v>
      </c>
      <c r="EZ14" t="s">
        <v>172</v>
      </c>
      <c r="FA14" t="s">
        <v>164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9877402716</v>
      </c>
      <c r="D15" t="s">
        <v>146</v>
      </c>
      <c r="E15" t="s">
        <v>225</v>
      </c>
      <c r="F15" s="1" t="s">
        <v>148</v>
      </c>
      <c r="G15" t="s">
        <v>226</v>
      </c>
      <c r="H15" t="s">
        <v>227</v>
      </c>
      <c r="I15" t="s">
        <v>228</v>
      </c>
      <c r="J15" t="s">
        <v>229</v>
      </c>
      <c r="K15" t="s">
        <v>215</v>
      </c>
      <c r="L15" s="2">
        <v>0.5</v>
      </c>
      <c r="M15" s="2">
        <v>3700</v>
      </c>
      <c r="N15" s="2" t="s">
        <v>154</v>
      </c>
      <c r="O15" t="s">
        <v>230</v>
      </c>
      <c r="P15" t="s">
        <v>269</v>
      </c>
      <c r="Q15">
        <v>35080</v>
      </c>
      <c r="R15">
        <v>905321</v>
      </c>
      <c r="S15" s="1" t="s">
        <v>158</v>
      </c>
      <c r="T15" t="s">
        <v>144</v>
      </c>
      <c r="U15">
        <v>2627781066</v>
      </c>
      <c r="V15" s="2" t="s">
        <v>270</v>
      </c>
      <c r="W15" s="2" t="s">
        <v>270</v>
      </c>
      <c r="X15">
        <v>4447398</v>
      </c>
      <c r="Y15">
        <v>0</v>
      </c>
      <c r="Z15" t="s">
        <v>164</v>
      </c>
      <c r="AA15">
        <v>9877402716</v>
      </c>
      <c r="AB15">
        <v>123</v>
      </c>
      <c r="AC15" t="s">
        <v>161</v>
      </c>
      <c r="AD15" t="s">
        <v>162</v>
      </c>
      <c r="AE15" t="s">
        <v>163</v>
      </c>
      <c r="AF15" t="s">
        <v>229</v>
      </c>
      <c r="AG15">
        <v>5999</v>
      </c>
      <c r="AH15">
        <v>63</v>
      </c>
      <c r="AI15" t="s">
        <v>164</v>
      </c>
      <c r="AJ15">
        <v>200185</v>
      </c>
      <c r="AK15" t="s">
        <v>164</v>
      </c>
      <c r="AL15" t="s">
        <v>165</v>
      </c>
      <c r="AM15" t="s">
        <v>271</v>
      </c>
      <c r="AN15">
        <v>566</v>
      </c>
      <c r="AO15">
        <v>905321</v>
      </c>
      <c r="AP15">
        <v>566</v>
      </c>
      <c r="AQ15">
        <v>9877402716</v>
      </c>
      <c r="AR15">
        <v>9877402716</v>
      </c>
      <c r="AS15" t="s">
        <v>166</v>
      </c>
      <c r="AT15" t="s">
        <v>234</v>
      </c>
      <c r="AU15" t="s">
        <v>164</v>
      </c>
      <c r="AV15" t="s">
        <v>235</v>
      </c>
      <c r="AW15" s="2">
        <v>0.5</v>
      </c>
      <c r="AX15">
        <v>3700</v>
      </c>
      <c r="AY15">
        <v>3700</v>
      </c>
      <c r="AZ15" s="10">
        <f t="shared" si="0"/>
        <v>2700</v>
      </c>
      <c r="BA15" s="10">
        <v>350</v>
      </c>
      <c r="BB15" s="10">
        <f t="shared" si="1"/>
        <v>2350</v>
      </c>
      <c r="BC15" s="11">
        <f t="shared" si="2"/>
        <v>413.6</v>
      </c>
      <c r="BD15" s="12">
        <f t="shared" si="3"/>
        <v>1880</v>
      </c>
      <c r="BE15" s="13">
        <f t="shared" si="4"/>
        <v>56.4</v>
      </c>
      <c r="BF15" s="10">
        <v>250</v>
      </c>
      <c r="BG15" s="14">
        <f t="shared" si="5"/>
        <v>81.25</v>
      </c>
      <c r="BH15" s="14">
        <v>1000</v>
      </c>
      <c r="BI15" s="15"/>
      <c r="BJ15" s="10">
        <f t="shared" si="6"/>
        <v>18.75</v>
      </c>
      <c r="BK15" t="s">
        <v>164</v>
      </c>
      <c r="BL15" t="s">
        <v>164</v>
      </c>
      <c r="BM15" t="s">
        <v>164</v>
      </c>
      <c r="BN15" t="s">
        <v>164</v>
      </c>
      <c r="BO15">
        <v>566</v>
      </c>
      <c r="BP15">
        <v>566</v>
      </c>
      <c r="BQ15">
        <v>3700</v>
      </c>
      <c r="BR15">
        <v>1000</v>
      </c>
      <c r="BS15">
        <v>18.5</v>
      </c>
      <c r="BT15">
        <v>1.39</v>
      </c>
      <c r="BU15">
        <v>0</v>
      </c>
      <c r="BV15">
        <v>3680.1125000000002</v>
      </c>
      <c r="BW15">
        <v>0</v>
      </c>
      <c r="BX15" t="s">
        <v>164</v>
      </c>
      <c r="BY15" t="s">
        <v>164</v>
      </c>
      <c r="BZ15">
        <v>0</v>
      </c>
      <c r="CA15">
        <v>0</v>
      </c>
      <c r="CB15" t="s">
        <v>169</v>
      </c>
      <c r="CC15">
        <v>7.4</v>
      </c>
      <c r="CD15" t="s">
        <v>164</v>
      </c>
      <c r="CE15">
        <v>0</v>
      </c>
      <c r="CF15">
        <v>0</v>
      </c>
      <c r="CG15" t="s">
        <v>164</v>
      </c>
      <c r="CH15">
        <v>0</v>
      </c>
      <c r="CI15">
        <v>0.2</v>
      </c>
      <c r="CJ15">
        <v>7.4</v>
      </c>
      <c r="CK15" t="s">
        <v>164</v>
      </c>
      <c r="CL15" t="s">
        <v>164</v>
      </c>
      <c r="CM15" t="s">
        <v>164</v>
      </c>
      <c r="CN15" t="s">
        <v>164</v>
      </c>
      <c r="CO15">
        <v>0</v>
      </c>
      <c r="CP15" t="s">
        <v>225</v>
      </c>
      <c r="CQ15">
        <v>30</v>
      </c>
      <c r="CR15">
        <v>2.2200000000000002</v>
      </c>
      <c r="CS15">
        <v>0.17</v>
      </c>
      <c r="CT15">
        <v>3700.84</v>
      </c>
      <c r="CU15" t="s">
        <v>171</v>
      </c>
      <c r="CV15">
        <v>25</v>
      </c>
      <c r="CW15">
        <v>1.85</v>
      </c>
      <c r="CX15">
        <v>0.14000000000000001</v>
      </c>
      <c r="CY15" t="s">
        <v>222</v>
      </c>
      <c r="CZ15">
        <v>7.5</v>
      </c>
      <c r="DA15">
        <v>0.55500000000000005</v>
      </c>
      <c r="DB15">
        <v>0.04</v>
      </c>
      <c r="DC15" t="s">
        <v>165</v>
      </c>
      <c r="DD15">
        <v>7.5</v>
      </c>
      <c r="DE15">
        <v>0.55500000000000005</v>
      </c>
      <c r="DF15">
        <v>0.04</v>
      </c>
      <c r="DG15">
        <v>0</v>
      </c>
      <c r="DH15">
        <v>3</v>
      </c>
      <c r="DI15">
        <v>0.23</v>
      </c>
      <c r="DJ15" t="s">
        <v>171</v>
      </c>
      <c r="DK15">
        <v>5</v>
      </c>
      <c r="DL15">
        <v>0.37</v>
      </c>
      <c r="DM15">
        <v>0.03</v>
      </c>
      <c r="DN15" t="s">
        <v>171</v>
      </c>
      <c r="DO15">
        <v>25</v>
      </c>
      <c r="DP15">
        <v>1.85</v>
      </c>
      <c r="DQ15">
        <v>0.14000000000000001</v>
      </c>
      <c r="DR15" t="s">
        <v>164</v>
      </c>
      <c r="DS15">
        <v>0</v>
      </c>
      <c r="DT15">
        <v>0</v>
      </c>
      <c r="DU15" t="s">
        <v>164</v>
      </c>
      <c r="DV15">
        <v>0</v>
      </c>
      <c r="DW15">
        <v>0</v>
      </c>
      <c r="DX15" t="s">
        <v>164</v>
      </c>
      <c r="DY15" t="s">
        <v>164</v>
      </c>
      <c r="DZ15" t="s">
        <v>164</v>
      </c>
      <c r="EA15" t="s">
        <v>164</v>
      </c>
      <c r="EB15">
        <v>0</v>
      </c>
      <c r="EC15">
        <v>0</v>
      </c>
      <c r="ED15">
        <v>11.1</v>
      </c>
      <c r="EE15">
        <v>0.83</v>
      </c>
      <c r="EF15">
        <v>2.0020566090040005E+19</v>
      </c>
      <c r="EG15">
        <v>3.0040567E+19</v>
      </c>
      <c r="EH15" t="s">
        <v>270</v>
      </c>
      <c r="EI15" t="s">
        <v>270</v>
      </c>
      <c r="EJ15" t="s">
        <v>271</v>
      </c>
      <c r="EK15" t="s">
        <v>272</v>
      </c>
      <c r="EL15" t="s">
        <v>224</v>
      </c>
      <c r="EM15" t="s">
        <v>164</v>
      </c>
      <c r="EN15" t="s">
        <v>164</v>
      </c>
      <c r="EO15" t="s">
        <v>164</v>
      </c>
      <c r="EP15" t="s">
        <v>164</v>
      </c>
      <c r="EQ15" t="s">
        <v>164</v>
      </c>
      <c r="ER15" t="s">
        <v>164</v>
      </c>
      <c r="ES15" t="s">
        <v>164</v>
      </c>
      <c r="ET15" t="s">
        <v>164</v>
      </c>
      <c r="EU15" t="s">
        <v>164</v>
      </c>
      <c r="EV15">
        <v>3700.84</v>
      </c>
      <c r="EW15">
        <v>0</v>
      </c>
      <c r="EX15">
        <v>0</v>
      </c>
      <c r="EY15" t="s">
        <v>164</v>
      </c>
      <c r="EZ15" t="s">
        <v>172</v>
      </c>
      <c r="FA15" t="s">
        <v>164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9877730735</v>
      </c>
      <c r="D16" t="s">
        <v>146</v>
      </c>
      <c r="E16" t="s">
        <v>225</v>
      </c>
      <c r="F16" s="1" t="s">
        <v>148</v>
      </c>
      <c r="G16" t="s">
        <v>226</v>
      </c>
      <c r="H16" t="s">
        <v>227</v>
      </c>
      <c r="I16" t="s">
        <v>228</v>
      </c>
      <c r="J16" t="s">
        <v>229</v>
      </c>
      <c r="K16" t="s">
        <v>215</v>
      </c>
      <c r="L16" s="2">
        <v>0.5</v>
      </c>
      <c r="M16" s="2">
        <v>3700</v>
      </c>
      <c r="N16" s="2" t="s">
        <v>154</v>
      </c>
      <c r="O16" t="s">
        <v>230</v>
      </c>
      <c r="P16" t="s">
        <v>273</v>
      </c>
      <c r="Q16">
        <v>35081</v>
      </c>
      <c r="R16">
        <v>912144</v>
      </c>
      <c r="S16" s="1" t="s">
        <v>158</v>
      </c>
      <c r="T16" t="s">
        <v>144</v>
      </c>
      <c r="U16">
        <v>2627852374</v>
      </c>
      <c r="V16" s="2" t="s">
        <v>274</v>
      </c>
      <c r="W16" s="2" t="s">
        <v>274</v>
      </c>
      <c r="X16">
        <v>3502832</v>
      </c>
      <c r="Y16">
        <v>0</v>
      </c>
      <c r="Z16" t="s">
        <v>164</v>
      </c>
      <c r="AA16">
        <v>9877730735</v>
      </c>
      <c r="AB16">
        <v>123</v>
      </c>
      <c r="AC16" t="s">
        <v>161</v>
      </c>
      <c r="AD16" t="s">
        <v>162</v>
      </c>
      <c r="AE16" t="s">
        <v>163</v>
      </c>
      <c r="AF16" t="s">
        <v>229</v>
      </c>
      <c r="AG16">
        <v>5999</v>
      </c>
      <c r="AH16">
        <v>63</v>
      </c>
      <c r="AI16" t="s">
        <v>164</v>
      </c>
      <c r="AJ16">
        <v>200185</v>
      </c>
      <c r="AK16" t="s">
        <v>164</v>
      </c>
      <c r="AL16" t="s">
        <v>165</v>
      </c>
      <c r="AM16" t="s">
        <v>275</v>
      </c>
      <c r="AN16">
        <v>566</v>
      </c>
      <c r="AO16">
        <v>912144</v>
      </c>
      <c r="AP16">
        <v>566</v>
      </c>
      <c r="AQ16">
        <v>9877730735</v>
      </c>
      <c r="AR16">
        <v>9877730735</v>
      </c>
      <c r="AS16" t="s">
        <v>166</v>
      </c>
      <c r="AT16" t="s">
        <v>234</v>
      </c>
      <c r="AU16" t="s">
        <v>164</v>
      </c>
      <c r="AV16" t="s">
        <v>235</v>
      </c>
      <c r="AW16" s="2">
        <v>0.5</v>
      </c>
      <c r="AX16">
        <v>3700</v>
      </c>
      <c r="AY16">
        <v>3700</v>
      </c>
      <c r="AZ16" s="10">
        <f t="shared" si="0"/>
        <v>2700</v>
      </c>
      <c r="BA16" s="10">
        <v>350</v>
      </c>
      <c r="BB16" s="10">
        <f t="shared" si="1"/>
        <v>2350</v>
      </c>
      <c r="BC16" s="11">
        <f t="shared" si="2"/>
        <v>413.6</v>
      </c>
      <c r="BD16" s="12">
        <f t="shared" si="3"/>
        <v>1880</v>
      </c>
      <c r="BE16" s="13">
        <f t="shared" si="4"/>
        <v>56.4</v>
      </c>
      <c r="BF16" s="10">
        <v>250</v>
      </c>
      <c r="BG16" s="14">
        <f t="shared" si="5"/>
        <v>81.25</v>
      </c>
      <c r="BH16" s="14">
        <v>1000</v>
      </c>
      <c r="BI16" s="15"/>
      <c r="BJ16" s="10">
        <f t="shared" si="6"/>
        <v>18.75</v>
      </c>
      <c r="BK16" t="s">
        <v>164</v>
      </c>
      <c r="BL16" t="s">
        <v>164</v>
      </c>
      <c r="BM16" t="s">
        <v>164</v>
      </c>
      <c r="BN16" t="s">
        <v>164</v>
      </c>
      <c r="BO16">
        <v>566</v>
      </c>
      <c r="BP16">
        <v>566</v>
      </c>
      <c r="BQ16">
        <v>3700</v>
      </c>
      <c r="BR16">
        <v>1000</v>
      </c>
      <c r="BS16">
        <v>18.5</v>
      </c>
      <c r="BT16">
        <v>1.39</v>
      </c>
      <c r="BU16">
        <v>0</v>
      </c>
      <c r="BV16">
        <v>3680.1125000000002</v>
      </c>
      <c r="BW16">
        <v>0</v>
      </c>
      <c r="BX16" t="s">
        <v>164</v>
      </c>
      <c r="BY16" t="s">
        <v>164</v>
      </c>
      <c r="BZ16">
        <v>0</v>
      </c>
      <c r="CA16">
        <v>0</v>
      </c>
      <c r="CB16" t="s">
        <v>169</v>
      </c>
      <c r="CC16">
        <v>7.4</v>
      </c>
      <c r="CD16" t="s">
        <v>164</v>
      </c>
      <c r="CE16">
        <v>0</v>
      </c>
      <c r="CF16">
        <v>0</v>
      </c>
      <c r="CG16" t="s">
        <v>164</v>
      </c>
      <c r="CH16">
        <v>0</v>
      </c>
      <c r="CI16">
        <v>0.2</v>
      </c>
      <c r="CJ16">
        <v>7.4</v>
      </c>
      <c r="CK16" t="s">
        <v>164</v>
      </c>
      <c r="CL16" t="s">
        <v>164</v>
      </c>
      <c r="CM16" t="s">
        <v>164</v>
      </c>
      <c r="CN16" t="s">
        <v>164</v>
      </c>
      <c r="CO16">
        <v>0</v>
      </c>
      <c r="CP16" t="s">
        <v>225</v>
      </c>
      <c r="CQ16">
        <v>30</v>
      </c>
      <c r="CR16">
        <v>2.2200000000000002</v>
      </c>
      <c r="CS16">
        <v>0.17</v>
      </c>
      <c r="CT16">
        <v>3700.84</v>
      </c>
      <c r="CU16" t="s">
        <v>171</v>
      </c>
      <c r="CV16">
        <v>25</v>
      </c>
      <c r="CW16">
        <v>1.85</v>
      </c>
      <c r="CX16">
        <v>0.14000000000000001</v>
      </c>
      <c r="CY16" t="s">
        <v>222</v>
      </c>
      <c r="CZ16">
        <v>7.5</v>
      </c>
      <c r="DA16">
        <v>0.55500000000000005</v>
      </c>
      <c r="DB16">
        <v>0.04</v>
      </c>
      <c r="DC16" t="s">
        <v>165</v>
      </c>
      <c r="DD16">
        <v>7.5</v>
      </c>
      <c r="DE16">
        <v>0.55500000000000005</v>
      </c>
      <c r="DF16">
        <v>0.04</v>
      </c>
      <c r="DG16">
        <v>0</v>
      </c>
      <c r="DH16">
        <v>3</v>
      </c>
      <c r="DI16">
        <v>0.23</v>
      </c>
      <c r="DJ16" t="s">
        <v>171</v>
      </c>
      <c r="DK16">
        <v>5</v>
      </c>
      <c r="DL16">
        <v>0.37</v>
      </c>
      <c r="DM16">
        <v>0.03</v>
      </c>
      <c r="DN16" t="s">
        <v>171</v>
      </c>
      <c r="DO16">
        <v>25</v>
      </c>
      <c r="DP16">
        <v>1.85</v>
      </c>
      <c r="DQ16">
        <v>0.14000000000000001</v>
      </c>
      <c r="DR16" t="s">
        <v>164</v>
      </c>
      <c r="DS16">
        <v>0</v>
      </c>
      <c r="DT16">
        <v>0</v>
      </c>
      <c r="DU16" t="s">
        <v>164</v>
      </c>
      <c r="DV16">
        <v>0</v>
      </c>
      <c r="DW16">
        <v>0</v>
      </c>
      <c r="DX16" t="s">
        <v>164</v>
      </c>
      <c r="DY16" t="s">
        <v>164</v>
      </c>
      <c r="DZ16" t="s">
        <v>164</v>
      </c>
      <c r="EA16" t="s">
        <v>164</v>
      </c>
      <c r="EB16">
        <v>0</v>
      </c>
      <c r="EC16">
        <v>0</v>
      </c>
      <c r="ED16">
        <v>11.1</v>
      </c>
      <c r="EE16">
        <v>0.83</v>
      </c>
      <c r="EF16">
        <v>2.0020566090040005E+19</v>
      </c>
      <c r="EG16">
        <v>3.0040567E+19</v>
      </c>
      <c r="EH16" t="s">
        <v>274</v>
      </c>
      <c r="EI16" t="s">
        <v>274</v>
      </c>
      <c r="EJ16" t="s">
        <v>275</v>
      </c>
      <c r="EK16" t="s">
        <v>276</v>
      </c>
      <c r="EL16" t="s">
        <v>224</v>
      </c>
      <c r="EM16" t="s">
        <v>164</v>
      </c>
      <c r="EN16" t="s">
        <v>164</v>
      </c>
      <c r="EO16" t="s">
        <v>164</v>
      </c>
      <c r="EP16" t="s">
        <v>164</v>
      </c>
      <c r="EQ16" t="s">
        <v>164</v>
      </c>
      <c r="ER16" t="s">
        <v>164</v>
      </c>
      <c r="ES16" t="s">
        <v>164</v>
      </c>
      <c r="ET16" t="s">
        <v>164</v>
      </c>
      <c r="EU16" t="s">
        <v>164</v>
      </c>
      <c r="EV16">
        <v>3700.84</v>
      </c>
      <c r="EW16">
        <v>0</v>
      </c>
      <c r="EX16">
        <v>0</v>
      </c>
      <c r="EY16" t="s">
        <v>164</v>
      </c>
      <c r="EZ16" t="s">
        <v>172</v>
      </c>
      <c r="FA16" t="s">
        <v>164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9878303847</v>
      </c>
      <c r="D17" t="s">
        <v>146</v>
      </c>
      <c r="E17" t="s">
        <v>225</v>
      </c>
      <c r="F17" s="1" t="s">
        <v>148</v>
      </c>
      <c r="G17" t="s">
        <v>226</v>
      </c>
      <c r="H17" t="s">
        <v>227</v>
      </c>
      <c r="I17" t="s">
        <v>228</v>
      </c>
      <c r="J17" t="s">
        <v>229</v>
      </c>
      <c r="K17" t="s">
        <v>215</v>
      </c>
      <c r="L17" s="2">
        <v>0.5</v>
      </c>
      <c r="M17" s="2">
        <v>3700</v>
      </c>
      <c r="N17" s="2" t="s">
        <v>154</v>
      </c>
      <c r="O17" t="s">
        <v>230</v>
      </c>
      <c r="P17" t="s">
        <v>277</v>
      </c>
      <c r="Q17">
        <v>35081</v>
      </c>
      <c r="R17">
        <v>922938</v>
      </c>
      <c r="S17" s="1" t="s">
        <v>158</v>
      </c>
      <c r="T17" t="s">
        <v>144</v>
      </c>
      <c r="U17">
        <v>2627913993</v>
      </c>
      <c r="V17" s="2" t="s">
        <v>278</v>
      </c>
      <c r="W17" s="2" t="s">
        <v>278</v>
      </c>
      <c r="X17">
        <v>7222277</v>
      </c>
      <c r="Y17">
        <v>0</v>
      </c>
      <c r="Z17" t="s">
        <v>164</v>
      </c>
      <c r="AA17">
        <v>9878303847</v>
      </c>
      <c r="AB17">
        <v>123</v>
      </c>
      <c r="AC17" t="s">
        <v>161</v>
      </c>
      <c r="AD17" t="s">
        <v>162</v>
      </c>
      <c r="AE17" t="s">
        <v>163</v>
      </c>
      <c r="AF17" t="s">
        <v>229</v>
      </c>
      <c r="AG17">
        <v>5999</v>
      </c>
      <c r="AH17">
        <v>63</v>
      </c>
      <c r="AI17" t="s">
        <v>164</v>
      </c>
      <c r="AJ17">
        <v>200185</v>
      </c>
      <c r="AK17" t="s">
        <v>164</v>
      </c>
      <c r="AL17" t="s">
        <v>165</v>
      </c>
      <c r="AM17" t="s">
        <v>279</v>
      </c>
      <c r="AN17">
        <v>566</v>
      </c>
      <c r="AO17">
        <v>922938</v>
      </c>
      <c r="AP17">
        <v>566</v>
      </c>
      <c r="AQ17">
        <v>9878303847</v>
      </c>
      <c r="AR17">
        <v>9878303847</v>
      </c>
      <c r="AS17" t="s">
        <v>166</v>
      </c>
      <c r="AT17" t="s">
        <v>234</v>
      </c>
      <c r="AU17" t="s">
        <v>164</v>
      </c>
      <c r="AV17" t="s">
        <v>235</v>
      </c>
      <c r="AW17" s="2">
        <v>0.5</v>
      </c>
      <c r="AX17">
        <v>3700</v>
      </c>
      <c r="AY17">
        <v>3700</v>
      </c>
      <c r="AZ17" s="10">
        <f t="shared" si="0"/>
        <v>2700</v>
      </c>
      <c r="BA17" s="10">
        <v>350</v>
      </c>
      <c r="BB17" s="10">
        <f t="shared" si="1"/>
        <v>2350</v>
      </c>
      <c r="BC17" s="11">
        <f t="shared" si="2"/>
        <v>413.6</v>
      </c>
      <c r="BD17" s="12">
        <f t="shared" si="3"/>
        <v>1880</v>
      </c>
      <c r="BE17" s="13">
        <f t="shared" si="4"/>
        <v>56.4</v>
      </c>
      <c r="BF17" s="10">
        <v>250</v>
      </c>
      <c r="BG17" s="14">
        <f t="shared" si="5"/>
        <v>81.25</v>
      </c>
      <c r="BH17" s="14">
        <v>1000</v>
      </c>
      <c r="BI17" s="15"/>
      <c r="BJ17" s="10">
        <f t="shared" si="6"/>
        <v>18.75</v>
      </c>
      <c r="BK17" t="s">
        <v>164</v>
      </c>
      <c r="BL17" t="s">
        <v>164</v>
      </c>
      <c r="BM17" t="s">
        <v>164</v>
      </c>
      <c r="BN17" t="s">
        <v>164</v>
      </c>
      <c r="BO17">
        <v>566</v>
      </c>
      <c r="BP17">
        <v>566</v>
      </c>
      <c r="BQ17">
        <v>3700</v>
      </c>
      <c r="BR17">
        <v>1000</v>
      </c>
      <c r="BS17">
        <v>18.5</v>
      </c>
      <c r="BT17">
        <v>1.39</v>
      </c>
      <c r="BU17">
        <v>0</v>
      </c>
      <c r="BV17">
        <v>3680.1125000000002</v>
      </c>
      <c r="BW17">
        <v>0</v>
      </c>
      <c r="BX17" t="s">
        <v>164</v>
      </c>
      <c r="BY17" t="s">
        <v>164</v>
      </c>
      <c r="BZ17">
        <v>0</v>
      </c>
      <c r="CA17">
        <v>0</v>
      </c>
      <c r="CB17" t="s">
        <v>169</v>
      </c>
      <c r="CC17">
        <v>7.4</v>
      </c>
      <c r="CD17" t="s">
        <v>164</v>
      </c>
      <c r="CE17">
        <v>0</v>
      </c>
      <c r="CF17">
        <v>0</v>
      </c>
      <c r="CG17" t="s">
        <v>164</v>
      </c>
      <c r="CH17">
        <v>0</v>
      </c>
      <c r="CI17">
        <v>0.2</v>
      </c>
      <c r="CJ17">
        <v>7.4</v>
      </c>
      <c r="CK17" t="s">
        <v>164</v>
      </c>
      <c r="CL17" t="s">
        <v>164</v>
      </c>
      <c r="CM17" t="s">
        <v>164</v>
      </c>
      <c r="CN17" t="s">
        <v>164</v>
      </c>
      <c r="CO17">
        <v>0</v>
      </c>
      <c r="CP17" t="s">
        <v>225</v>
      </c>
      <c r="CQ17">
        <v>30</v>
      </c>
      <c r="CR17">
        <v>2.2200000000000002</v>
      </c>
      <c r="CS17">
        <v>0.17</v>
      </c>
      <c r="CT17">
        <v>3700.84</v>
      </c>
      <c r="CU17" t="s">
        <v>171</v>
      </c>
      <c r="CV17">
        <v>25</v>
      </c>
      <c r="CW17">
        <v>1.85</v>
      </c>
      <c r="CX17">
        <v>0.14000000000000001</v>
      </c>
      <c r="CY17" t="s">
        <v>222</v>
      </c>
      <c r="CZ17">
        <v>7.5</v>
      </c>
      <c r="DA17">
        <v>0.55500000000000005</v>
      </c>
      <c r="DB17">
        <v>0.04</v>
      </c>
      <c r="DC17" t="s">
        <v>165</v>
      </c>
      <c r="DD17">
        <v>7.5</v>
      </c>
      <c r="DE17">
        <v>0.55500000000000005</v>
      </c>
      <c r="DF17">
        <v>0.04</v>
      </c>
      <c r="DG17">
        <v>0</v>
      </c>
      <c r="DH17">
        <v>3</v>
      </c>
      <c r="DI17">
        <v>0.23</v>
      </c>
      <c r="DJ17" t="s">
        <v>171</v>
      </c>
      <c r="DK17">
        <v>5</v>
      </c>
      <c r="DL17">
        <v>0.37</v>
      </c>
      <c r="DM17">
        <v>0.03</v>
      </c>
      <c r="DN17" t="s">
        <v>171</v>
      </c>
      <c r="DO17">
        <v>25</v>
      </c>
      <c r="DP17">
        <v>1.85</v>
      </c>
      <c r="DQ17">
        <v>0.14000000000000001</v>
      </c>
      <c r="DR17" t="s">
        <v>164</v>
      </c>
      <c r="DS17">
        <v>0</v>
      </c>
      <c r="DT17">
        <v>0</v>
      </c>
      <c r="DU17" t="s">
        <v>164</v>
      </c>
      <c r="DV17">
        <v>0</v>
      </c>
      <c r="DW17">
        <v>0</v>
      </c>
      <c r="DX17" t="s">
        <v>164</v>
      </c>
      <c r="DY17" t="s">
        <v>164</v>
      </c>
      <c r="DZ17" t="s">
        <v>164</v>
      </c>
      <c r="EA17" t="s">
        <v>164</v>
      </c>
      <c r="EB17">
        <v>0</v>
      </c>
      <c r="EC17">
        <v>0</v>
      </c>
      <c r="ED17">
        <v>11.1</v>
      </c>
      <c r="EE17">
        <v>0.83</v>
      </c>
      <c r="EF17">
        <v>2.0020566090040005E+19</v>
      </c>
      <c r="EG17">
        <v>3.0040567E+19</v>
      </c>
      <c r="EH17" t="s">
        <v>278</v>
      </c>
      <c r="EI17" t="s">
        <v>278</v>
      </c>
      <c r="EJ17" t="s">
        <v>279</v>
      </c>
      <c r="EK17" t="s">
        <v>280</v>
      </c>
      <c r="EL17" t="s">
        <v>224</v>
      </c>
      <c r="EM17" t="s">
        <v>164</v>
      </c>
      <c r="EN17" t="s">
        <v>164</v>
      </c>
      <c r="EO17" t="s">
        <v>164</v>
      </c>
      <c r="EP17" t="s">
        <v>164</v>
      </c>
      <c r="EQ17" t="s">
        <v>164</v>
      </c>
      <c r="ER17" t="s">
        <v>164</v>
      </c>
      <c r="ES17" t="s">
        <v>164</v>
      </c>
      <c r="ET17" t="s">
        <v>164</v>
      </c>
      <c r="EU17" t="s">
        <v>164</v>
      </c>
      <c r="EV17">
        <v>3700.84</v>
      </c>
      <c r="EW17">
        <v>0</v>
      </c>
      <c r="EX17">
        <v>0</v>
      </c>
      <c r="EY17" t="s">
        <v>164</v>
      </c>
      <c r="EZ17" t="s">
        <v>172</v>
      </c>
      <c r="FA17" t="s">
        <v>164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9878512456</v>
      </c>
      <c r="D18" t="s">
        <v>146</v>
      </c>
      <c r="E18" t="s">
        <v>225</v>
      </c>
      <c r="F18" s="1" t="s">
        <v>148</v>
      </c>
      <c r="G18" t="s">
        <v>226</v>
      </c>
      <c r="H18" t="s">
        <v>227</v>
      </c>
      <c r="I18" t="s">
        <v>228</v>
      </c>
      <c r="J18" t="s">
        <v>229</v>
      </c>
      <c r="K18" t="s">
        <v>215</v>
      </c>
      <c r="L18" s="2">
        <v>0.5</v>
      </c>
      <c r="M18" s="2">
        <v>3700</v>
      </c>
      <c r="N18" s="2" t="s">
        <v>154</v>
      </c>
      <c r="O18" t="s">
        <v>230</v>
      </c>
      <c r="P18" t="s">
        <v>281</v>
      </c>
      <c r="Q18">
        <v>35081</v>
      </c>
      <c r="R18">
        <v>927052</v>
      </c>
      <c r="S18" s="1" t="s">
        <v>158</v>
      </c>
      <c r="T18" t="s">
        <v>144</v>
      </c>
      <c r="U18">
        <v>2627930100</v>
      </c>
      <c r="V18" s="2" t="s">
        <v>282</v>
      </c>
      <c r="W18" s="2" t="s">
        <v>282</v>
      </c>
      <c r="X18">
        <v>5104729</v>
      </c>
      <c r="Y18">
        <v>0</v>
      </c>
      <c r="Z18" t="s">
        <v>164</v>
      </c>
      <c r="AA18">
        <v>9878512456</v>
      </c>
      <c r="AB18">
        <v>123</v>
      </c>
      <c r="AC18" t="s">
        <v>161</v>
      </c>
      <c r="AD18" t="s">
        <v>162</v>
      </c>
      <c r="AE18" t="s">
        <v>163</v>
      </c>
      <c r="AF18" t="s">
        <v>229</v>
      </c>
      <c r="AG18">
        <v>5999</v>
      </c>
      <c r="AH18">
        <v>63</v>
      </c>
      <c r="AI18" t="s">
        <v>164</v>
      </c>
      <c r="AJ18">
        <v>200185</v>
      </c>
      <c r="AK18" t="s">
        <v>164</v>
      </c>
      <c r="AL18" t="s">
        <v>165</v>
      </c>
      <c r="AM18" t="s">
        <v>283</v>
      </c>
      <c r="AN18">
        <v>566</v>
      </c>
      <c r="AO18">
        <v>927052</v>
      </c>
      <c r="AP18">
        <v>566</v>
      </c>
      <c r="AQ18">
        <v>9878512456</v>
      </c>
      <c r="AR18">
        <v>9878512456</v>
      </c>
      <c r="AS18" t="s">
        <v>166</v>
      </c>
      <c r="AT18" t="s">
        <v>234</v>
      </c>
      <c r="AU18" t="s">
        <v>164</v>
      </c>
      <c r="AV18" t="s">
        <v>235</v>
      </c>
      <c r="AW18" s="2">
        <v>0.5</v>
      </c>
      <c r="AX18">
        <v>3700</v>
      </c>
      <c r="AY18">
        <v>3700</v>
      </c>
      <c r="AZ18" s="10">
        <f t="shared" si="0"/>
        <v>2700</v>
      </c>
      <c r="BA18" s="10">
        <v>350</v>
      </c>
      <c r="BB18" s="10">
        <f t="shared" si="1"/>
        <v>2350</v>
      </c>
      <c r="BC18" s="11">
        <f t="shared" si="2"/>
        <v>413.6</v>
      </c>
      <c r="BD18" s="12">
        <f t="shared" si="3"/>
        <v>1880</v>
      </c>
      <c r="BE18" s="13">
        <f t="shared" si="4"/>
        <v>56.4</v>
      </c>
      <c r="BF18" s="10">
        <v>250</v>
      </c>
      <c r="BG18" s="14">
        <f t="shared" si="5"/>
        <v>81.25</v>
      </c>
      <c r="BH18" s="14">
        <v>1000</v>
      </c>
      <c r="BI18" s="15"/>
      <c r="BJ18" s="10">
        <f t="shared" si="6"/>
        <v>18.75</v>
      </c>
      <c r="BK18" t="s">
        <v>164</v>
      </c>
      <c r="BL18" t="s">
        <v>164</v>
      </c>
      <c r="BM18" t="s">
        <v>164</v>
      </c>
      <c r="BN18" t="s">
        <v>164</v>
      </c>
      <c r="BO18">
        <v>566</v>
      </c>
      <c r="BP18">
        <v>566</v>
      </c>
      <c r="BQ18">
        <v>3700</v>
      </c>
      <c r="BR18">
        <v>1000</v>
      </c>
      <c r="BS18">
        <v>18.5</v>
      </c>
      <c r="BT18">
        <v>1.39</v>
      </c>
      <c r="BU18">
        <v>0</v>
      </c>
      <c r="BV18">
        <v>3680.1125000000002</v>
      </c>
      <c r="BW18">
        <v>0</v>
      </c>
      <c r="BX18" t="s">
        <v>164</v>
      </c>
      <c r="BY18" t="s">
        <v>164</v>
      </c>
      <c r="BZ18">
        <v>0</v>
      </c>
      <c r="CA18">
        <v>0</v>
      </c>
      <c r="CB18" t="s">
        <v>169</v>
      </c>
      <c r="CC18">
        <v>7.4</v>
      </c>
      <c r="CD18" t="s">
        <v>164</v>
      </c>
      <c r="CE18">
        <v>0</v>
      </c>
      <c r="CF18">
        <v>0</v>
      </c>
      <c r="CG18" t="s">
        <v>164</v>
      </c>
      <c r="CH18">
        <v>0</v>
      </c>
      <c r="CI18">
        <v>0.2</v>
      </c>
      <c r="CJ18">
        <v>7.4</v>
      </c>
      <c r="CK18" t="s">
        <v>164</v>
      </c>
      <c r="CL18" t="s">
        <v>164</v>
      </c>
      <c r="CM18" t="s">
        <v>164</v>
      </c>
      <c r="CN18" t="s">
        <v>164</v>
      </c>
      <c r="CO18">
        <v>0</v>
      </c>
      <c r="CP18" t="s">
        <v>225</v>
      </c>
      <c r="CQ18">
        <v>30</v>
      </c>
      <c r="CR18">
        <v>2.2200000000000002</v>
      </c>
      <c r="CS18">
        <v>0.17</v>
      </c>
      <c r="CT18">
        <v>3700.84</v>
      </c>
      <c r="CU18" t="s">
        <v>171</v>
      </c>
      <c r="CV18">
        <v>25</v>
      </c>
      <c r="CW18">
        <v>1.85</v>
      </c>
      <c r="CX18">
        <v>0.14000000000000001</v>
      </c>
      <c r="CY18" t="s">
        <v>222</v>
      </c>
      <c r="CZ18">
        <v>7.5</v>
      </c>
      <c r="DA18">
        <v>0.55500000000000005</v>
      </c>
      <c r="DB18">
        <v>0.04</v>
      </c>
      <c r="DC18" t="s">
        <v>165</v>
      </c>
      <c r="DD18">
        <v>7.5</v>
      </c>
      <c r="DE18">
        <v>0.55500000000000005</v>
      </c>
      <c r="DF18">
        <v>0.04</v>
      </c>
      <c r="DG18">
        <v>0</v>
      </c>
      <c r="DH18">
        <v>3</v>
      </c>
      <c r="DI18">
        <v>0.23</v>
      </c>
      <c r="DJ18" t="s">
        <v>171</v>
      </c>
      <c r="DK18">
        <v>5</v>
      </c>
      <c r="DL18">
        <v>0.37</v>
      </c>
      <c r="DM18">
        <v>0.03</v>
      </c>
      <c r="DN18" t="s">
        <v>171</v>
      </c>
      <c r="DO18">
        <v>25</v>
      </c>
      <c r="DP18">
        <v>1.85</v>
      </c>
      <c r="DQ18">
        <v>0.14000000000000001</v>
      </c>
      <c r="DR18" t="s">
        <v>164</v>
      </c>
      <c r="DS18">
        <v>0</v>
      </c>
      <c r="DT18">
        <v>0</v>
      </c>
      <c r="DU18" t="s">
        <v>164</v>
      </c>
      <c r="DV18">
        <v>0</v>
      </c>
      <c r="DW18">
        <v>0</v>
      </c>
      <c r="DX18" t="s">
        <v>164</v>
      </c>
      <c r="DY18" t="s">
        <v>164</v>
      </c>
      <c r="DZ18" t="s">
        <v>164</v>
      </c>
      <c r="EA18" t="s">
        <v>164</v>
      </c>
      <c r="EB18">
        <v>0</v>
      </c>
      <c r="EC18">
        <v>0</v>
      </c>
      <c r="ED18">
        <v>11.1</v>
      </c>
      <c r="EE18">
        <v>0.83</v>
      </c>
      <c r="EF18">
        <v>2.0020566090040005E+19</v>
      </c>
      <c r="EG18">
        <v>3.0040567E+19</v>
      </c>
      <c r="EH18" t="s">
        <v>282</v>
      </c>
      <c r="EI18" t="s">
        <v>282</v>
      </c>
      <c r="EJ18" t="s">
        <v>283</v>
      </c>
      <c r="EK18" t="s">
        <v>284</v>
      </c>
      <c r="EL18" t="s">
        <v>224</v>
      </c>
      <c r="EM18" t="s">
        <v>164</v>
      </c>
      <c r="EN18" t="s">
        <v>164</v>
      </c>
      <c r="EO18" t="s">
        <v>164</v>
      </c>
      <c r="EP18" t="s">
        <v>164</v>
      </c>
      <c r="EQ18" t="s">
        <v>164</v>
      </c>
      <c r="ER18" t="s">
        <v>164</v>
      </c>
      <c r="ES18" t="s">
        <v>164</v>
      </c>
      <c r="ET18" t="s">
        <v>164</v>
      </c>
      <c r="EU18" t="s">
        <v>164</v>
      </c>
      <c r="EV18">
        <v>3700.84</v>
      </c>
      <c r="EW18">
        <v>0</v>
      </c>
      <c r="EX18">
        <v>0</v>
      </c>
      <c r="EY18" t="s">
        <v>164</v>
      </c>
      <c r="EZ18" t="s">
        <v>172</v>
      </c>
      <c r="FA18" t="s">
        <v>164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9878614189</v>
      </c>
      <c r="D19" t="s">
        <v>146</v>
      </c>
      <c r="E19" t="s">
        <v>200</v>
      </c>
      <c r="F19" s="1" t="s">
        <v>257</v>
      </c>
      <c r="G19" t="s">
        <v>226</v>
      </c>
      <c r="H19" t="s">
        <v>227</v>
      </c>
      <c r="I19" t="s">
        <v>258</v>
      </c>
      <c r="J19" t="s">
        <v>229</v>
      </c>
      <c r="K19" t="s">
        <v>215</v>
      </c>
      <c r="L19" s="2">
        <v>0.5</v>
      </c>
      <c r="M19" s="2">
        <v>3700</v>
      </c>
      <c r="N19" s="2" t="s">
        <v>154</v>
      </c>
      <c r="O19" t="s">
        <v>259</v>
      </c>
      <c r="P19" t="s">
        <v>285</v>
      </c>
      <c r="Q19">
        <v>35082</v>
      </c>
      <c r="R19">
        <v>517342</v>
      </c>
      <c r="S19" s="1" t="s">
        <v>210</v>
      </c>
      <c r="T19" t="s">
        <v>144</v>
      </c>
      <c r="U19">
        <v>2628147194</v>
      </c>
      <c r="V19" s="2" t="s">
        <v>286</v>
      </c>
      <c r="W19" s="2" t="s">
        <v>286</v>
      </c>
      <c r="X19">
        <v>1229363</v>
      </c>
      <c r="Y19">
        <v>0</v>
      </c>
      <c r="Z19" t="s">
        <v>164</v>
      </c>
      <c r="AA19">
        <v>9878614189</v>
      </c>
      <c r="AB19">
        <v>123</v>
      </c>
      <c r="AC19" t="s">
        <v>161</v>
      </c>
      <c r="AD19" t="s">
        <v>162</v>
      </c>
      <c r="AE19" t="s">
        <v>163</v>
      </c>
      <c r="AF19" t="s">
        <v>229</v>
      </c>
      <c r="AG19">
        <v>5999</v>
      </c>
      <c r="AH19">
        <v>44</v>
      </c>
      <c r="AI19" t="s">
        <v>164</v>
      </c>
      <c r="AJ19">
        <v>200185</v>
      </c>
      <c r="AK19" t="s">
        <v>164</v>
      </c>
      <c r="AL19" t="s">
        <v>165</v>
      </c>
      <c r="AM19" t="s">
        <v>287</v>
      </c>
      <c r="AN19">
        <v>566</v>
      </c>
      <c r="AO19">
        <v>517342</v>
      </c>
      <c r="AP19">
        <v>566</v>
      </c>
      <c r="AQ19">
        <v>9878614189</v>
      </c>
      <c r="AR19">
        <v>9878614189</v>
      </c>
      <c r="AS19" t="s">
        <v>166</v>
      </c>
      <c r="AT19" t="s">
        <v>263</v>
      </c>
      <c r="AU19" t="s">
        <v>164</v>
      </c>
      <c r="AV19" t="s">
        <v>209</v>
      </c>
      <c r="AW19" s="2">
        <v>0.5</v>
      </c>
      <c r="AX19">
        <v>3700</v>
      </c>
      <c r="AY19">
        <v>3700</v>
      </c>
      <c r="AZ19" s="10">
        <f t="shared" si="0"/>
        <v>2700</v>
      </c>
      <c r="BA19" s="10">
        <v>350</v>
      </c>
      <c r="BB19" s="10">
        <f t="shared" si="1"/>
        <v>2350</v>
      </c>
      <c r="BC19" s="11">
        <f t="shared" si="2"/>
        <v>413.6</v>
      </c>
      <c r="BD19" s="12">
        <f t="shared" si="3"/>
        <v>1880</v>
      </c>
      <c r="BE19" s="13">
        <f t="shared" si="4"/>
        <v>56.4</v>
      </c>
      <c r="BF19" s="10">
        <v>250</v>
      </c>
      <c r="BG19" s="14">
        <f t="shared" si="5"/>
        <v>81.25</v>
      </c>
      <c r="BH19" s="14">
        <v>1000</v>
      </c>
      <c r="BI19" s="15"/>
      <c r="BJ19" s="10">
        <f t="shared" si="6"/>
        <v>18.75</v>
      </c>
      <c r="BK19" t="s">
        <v>164</v>
      </c>
      <c r="BL19" t="s">
        <v>164</v>
      </c>
      <c r="BM19" t="s">
        <v>164</v>
      </c>
      <c r="BN19" t="s">
        <v>164</v>
      </c>
      <c r="BO19">
        <v>566</v>
      </c>
      <c r="BP19">
        <v>566</v>
      </c>
      <c r="BQ19">
        <v>3700</v>
      </c>
      <c r="BR19">
        <v>1000</v>
      </c>
      <c r="BS19">
        <v>18.5</v>
      </c>
      <c r="BT19">
        <v>1.39</v>
      </c>
      <c r="BU19">
        <v>0</v>
      </c>
      <c r="BV19">
        <v>3680.1125000000002</v>
      </c>
      <c r="BW19">
        <v>0</v>
      </c>
      <c r="BX19" t="s">
        <v>164</v>
      </c>
      <c r="BY19" t="s">
        <v>164</v>
      </c>
      <c r="BZ19">
        <v>0</v>
      </c>
      <c r="CA19">
        <v>0</v>
      </c>
      <c r="CB19" t="s">
        <v>169</v>
      </c>
      <c r="CC19">
        <v>7.4</v>
      </c>
      <c r="CD19" t="s">
        <v>164</v>
      </c>
      <c r="CE19">
        <v>0</v>
      </c>
      <c r="CF19">
        <v>0</v>
      </c>
      <c r="CG19" t="s">
        <v>164</v>
      </c>
      <c r="CH19">
        <v>0</v>
      </c>
      <c r="CI19">
        <v>0.2</v>
      </c>
      <c r="CJ19">
        <v>7.4</v>
      </c>
      <c r="CK19" t="s">
        <v>164</v>
      </c>
      <c r="CL19" t="s">
        <v>164</v>
      </c>
      <c r="CM19" t="s">
        <v>164</v>
      </c>
      <c r="CN19" t="s">
        <v>164</v>
      </c>
      <c r="CO19">
        <v>0</v>
      </c>
      <c r="CP19" t="s">
        <v>200</v>
      </c>
      <c r="CQ19">
        <v>30</v>
      </c>
      <c r="CR19">
        <v>2.2200000000000002</v>
      </c>
      <c r="CS19">
        <v>0.17</v>
      </c>
      <c r="CT19">
        <v>3697.61</v>
      </c>
      <c r="CU19" t="s">
        <v>171</v>
      </c>
      <c r="CV19">
        <v>25</v>
      </c>
      <c r="CW19">
        <v>1.85</v>
      </c>
      <c r="CX19">
        <v>0.14000000000000001</v>
      </c>
      <c r="CY19" t="s">
        <v>222</v>
      </c>
      <c r="CZ19">
        <v>7.5</v>
      </c>
      <c r="DA19">
        <v>0.55500000000000005</v>
      </c>
      <c r="DB19">
        <v>0.04</v>
      </c>
      <c r="DC19" t="s">
        <v>165</v>
      </c>
      <c r="DD19">
        <v>7.5</v>
      </c>
      <c r="DE19">
        <v>0.55500000000000005</v>
      </c>
      <c r="DF19">
        <v>0.04</v>
      </c>
      <c r="DG19">
        <v>0</v>
      </c>
      <c r="DH19">
        <v>0</v>
      </c>
      <c r="DI19">
        <v>0</v>
      </c>
      <c r="DJ19" t="s">
        <v>171</v>
      </c>
      <c r="DK19">
        <v>5</v>
      </c>
      <c r="DL19">
        <v>0.37</v>
      </c>
      <c r="DM19">
        <v>0.03</v>
      </c>
      <c r="DN19" t="s">
        <v>171</v>
      </c>
      <c r="DO19">
        <v>25</v>
      </c>
      <c r="DP19">
        <v>1.85</v>
      </c>
      <c r="DQ19">
        <v>0.14000000000000001</v>
      </c>
      <c r="DR19" t="s">
        <v>164</v>
      </c>
      <c r="DS19">
        <v>0</v>
      </c>
      <c r="DT19">
        <v>0</v>
      </c>
      <c r="DU19" t="s">
        <v>164</v>
      </c>
      <c r="DV19">
        <v>0</v>
      </c>
      <c r="DW19">
        <v>0</v>
      </c>
      <c r="DX19" t="s">
        <v>164</v>
      </c>
      <c r="DY19" t="s">
        <v>164</v>
      </c>
      <c r="DZ19" t="s">
        <v>164</v>
      </c>
      <c r="EA19" t="s">
        <v>164</v>
      </c>
      <c r="EB19">
        <v>0</v>
      </c>
      <c r="EC19">
        <v>0</v>
      </c>
      <c r="ED19">
        <v>11.1</v>
      </c>
      <c r="EE19">
        <v>0.83</v>
      </c>
      <c r="EF19">
        <v>2.0020566090040005E+19</v>
      </c>
      <c r="EG19">
        <v>3.0040567E+19</v>
      </c>
      <c r="EH19" t="s">
        <v>286</v>
      </c>
      <c r="EI19" t="s">
        <v>286</v>
      </c>
      <c r="EJ19" t="s">
        <v>287</v>
      </c>
      <c r="EK19" t="s">
        <v>288</v>
      </c>
      <c r="EL19" t="s">
        <v>224</v>
      </c>
      <c r="EM19" t="s">
        <v>164</v>
      </c>
      <c r="EN19" t="s">
        <v>164</v>
      </c>
      <c r="EO19" t="s">
        <v>164</v>
      </c>
      <c r="EP19" t="s">
        <v>164</v>
      </c>
      <c r="EQ19" t="s">
        <v>164</v>
      </c>
      <c r="ER19" t="s">
        <v>164</v>
      </c>
      <c r="ES19" t="s">
        <v>164</v>
      </c>
      <c r="ET19" t="s">
        <v>164</v>
      </c>
      <c r="EU19" t="s">
        <v>164</v>
      </c>
      <c r="EV19">
        <v>3697.61</v>
      </c>
      <c r="EW19">
        <v>0</v>
      </c>
      <c r="EX19">
        <v>0</v>
      </c>
      <c r="EY19" t="s">
        <v>164</v>
      </c>
      <c r="EZ19" t="s">
        <v>172</v>
      </c>
      <c r="FA19" t="s">
        <v>164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9878733662</v>
      </c>
      <c r="D20" t="s">
        <v>146</v>
      </c>
      <c r="E20" t="s">
        <v>225</v>
      </c>
      <c r="F20" s="1" t="s">
        <v>148</v>
      </c>
      <c r="G20" t="s">
        <v>226</v>
      </c>
      <c r="H20" t="s">
        <v>227</v>
      </c>
      <c r="I20" t="s">
        <v>228</v>
      </c>
      <c r="J20" t="s">
        <v>229</v>
      </c>
      <c r="K20" t="s">
        <v>215</v>
      </c>
      <c r="L20" s="2">
        <v>0.5</v>
      </c>
      <c r="M20" s="2">
        <v>3700</v>
      </c>
      <c r="N20" s="2" t="s">
        <v>154</v>
      </c>
      <c r="O20" t="s">
        <v>230</v>
      </c>
      <c r="P20" t="s">
        <v>289</v>
      </c>
      <c r="Q20">
        <v>35082</v>
      </c>
      <c r="R20">
        <v>931979</v>
      </c>
      <c r="S20" s="1" t="s">
        <v>158</v>
      </c>
      <c r="T20" t="s">
        <v>144</v>
      </c>
      <c r="U20">
        <v>2628156199</v>
      </c>
      <c r="V20" s="2" t="s">
        <v>290</v>
      </c>
      <c r="W20" s="2" t="s">
        <v>290</v>
      </c>
      <c r="X20">
        <v>1229363</v>
      </c>
      <c r="Y20">
        <v>0</v>
      </c>
      <c r="Z20" t="s">
        <v>164</v>
      </c>
      <c r="AA20">
        <v>9878733662</v>
      </c>
      <c r="AB20">
        <v>123</v>
      </c>
      <c r="AC20" t="s">
        <v>161</v>
      </c>
      <c r="AD20" t="s">
        <v>162</v>
      </c>
      <c r="AE20" t="s">
        <v>163</v>
      </c>
      <c r="AF20" t="s">
        <v>229</v>
      </c>
      <c r="AG20">
        <v>5999</v>
      </c>
      <c r="AH20">
        <v>63</v>
      </c>
      <c r="AI20" t="s">
        <v>164</v>
      </c>
      <c r="AJ20">
        <v>200185</v>
      </c>
      <c r="AK20" t="s">
        <v>164</v>
      </c>
      <c r="AL20" t="s">
        <v>165</v>
      </c>
      <c r="AM20" t="s">
        <v>291</v>
      </c>
      <c r="AN20">
        <v>566</v>
      </c>
      <c r="AO20">
        <v>931979</v>
      </c>
      <c r="AP20">
        <v>566</v>
      </c>
      <c r="AQ20">
        <v>9878733662</v>
      </c>
      <c r="AR20">
        <v>9878733662</v>
      </c>
      <c r="AS20" t="s">
        <v>166</v>
      </c>
      <c r="AT20" t="s">
        <v>234</v>
      </c>
      <c r="AU20" t="s">
        <v>164</v>
      </c>
      <c r="AV20" t="s">
        <v>235</v>
      </c>
      <c r="AW20" s="2">
        <v>0.5</v>
      </c>
      <c r="AX20">
        <v>3700</v>
      </c>
      <c r="AY20">
        <v>3700</v>
      </c>
      <c r="AZ20" s="10">
        <f t="shared" si="0"/>
        <v>2700</v>
      </c>
      <c r="BA20" s="10">
        <v>350</v>
      </c>
      <c r="BB20" s="10">
        <f t="shared" si="1"/>
        <v>2350</v>
      </c>
      <c r="BC20" s="11">
        <f t="shared" si="2"/>
        <v>413.6</v>
      </c>
      <c r="BD20" s="12">
        <f t="shared" si="3"/>
        <v>1880</v>
      </c>
      <c r="BE20" s="13">
        <f t="shared" si="4"/>
        <v>56.4</v>
      </c>
      <c r="BF20" s="10">
        <v>250</v>
      </c>
      <c r="BG20" s="14">
        <f t="shared" si="5"/>
        <v>81.25</v>
      </c>
      <c r="BH20" s="14">
        <v>1000</v>
      </c>
      <c r="BI20" s="15"/>
      <c r="BJ20" s="10">
        <f t="shared" si="6"/>
        <v>18.75</v>
      </c>
      <c r="BK20" t="s">
        <v>164</v>
      </c>
      <c r="BL20" t="s">
        <v>164</v>
      </c>
      <c r="BM20" t="s">
        <v>164</v>
      </c>
      <c r="BN20" t="s">
        <v>164</v>
      </c>
      <c r="BO20">
        <v>566</v>
      </c>
      <c r="BP20">
        <v>566</v>
      </c>
      <c r="BQ20">
        <v>3700</v>
      </c>
      <c r="BR20">
        <v>1000</v>
      </c>
      <c r="BS20">
        <v>18.5</v>
      </c>
      <c r="BT20">
        <v>1.39</v>
      </c>
      <c r="BU20">
        <v>0</v>
      </c>
      <c r="BV20">
        <v>3680.1125000000002</v>
      </c>
      <c r="BW20">
        <v>0</v>
      </c>
      <c r="BX20" t="s">
        <v>164</v>
      </c>
      <c r="BY20" t="s">
        <v>164</v>
      </c>
      <c r="BZ20">
        <v>0</v>
      </c>
      <c r="CA20">
        <v>0</v>
      </c>
      <c r="CB20" t="s">
        <v>169</v>
      </c>
      <c r="CC20">
        <v>7.4</v>
      </c>
      <c r="CD20" t="s">
        <v>164</v>
      </c>
      <c r="CE20">
        <v>0</v>
      </c>
      <c r="CF20">
        <v>0</v>
      </c>
      <c r="CG20" t="s">
        <v>164</v>
      </c>
      <c r="CH20">
        <v>0</v>
      </c>
      <c r="CI20">
        <v>0.2</v>
      </c>
      <c r="CJ20">
        <v>7.4</v>
      </c>
      <c r="CK20" t="s">
        <v>164</v>
      </c>
      <c r="CL20" t="s">
        <v>164</v>
      </c>
      <c r="CM20" t="s">
        <v>164</v>
      </c>
      <c r="CN20" t="s">
        <v>164</v>
      </c>
      <c r="CO20">
        <v>0</v>
      </c>
      <c r="CP20" t="s">
        <v>225</v>
      </c>
      <c r="CQ20">
        <v>30</v>
      </c>
      <c r="CR20">
        <v>2.2200000000000002</v>
      </c>
      <c r="CS20">
        <v>0.17</v>
      </c>
      <c r="CT20">
        <v>3700.84</v>
      </c>
      <c r="CU20" t="s">
        <v>171</v>
      </c>
      <c r="CV20">
        <v>25</v>
      </c>
      <c r="CW20">
        <v>1.85</v>
      </c>
      <c r="CX20">
        <v>0.14000000000000001</v>
      </c>
      <c r="CY20" t="s">
        <v>222</v>
      </c>
      <c r="CZ20">
        <v>7.5</v>
      </c>
      <c r="DA20">
        <v>0.55500000000000005</v>
      </c>
      <c r="DB20">
        <v>0.04</v>
      </c>
      <c r="DC20" t="s">
        <v>165</v>
      </c>
      <c r="DD20">
        <v>7.5</v>
      </c>
      <c r="DE20">
        <v>0.55500000000000005</v>
      </c>
      <c r="DF20">
        <v>0.04</v>
      </c>
      <c r="DG20">
        <v>0</v>
      </c>
      <c r="DH20">
        <v>3</v>
      </c>
      <c r="DI20">
        <v>0.23</v>
      </c>
      <c r="DJ20" t="s">
        <v>171</v>
      </c>
      <c r="DK20">
        <v>5</v>
      </c>
      <c r="DL20">
        <v>0.37</v>
      </c>
      <c r="DM20">
        <v>0.03</v>
      </c>
      <c r="DN20" t="s">
        <v>171</v>
      </c>
      <c r="DO20">
        <v>25</v>
      </c>
      <c r="DP20">
        <v>1.85</v>
      </c>
      <c r="DQ20">
        <v>0.14000000000000001</v>
      </c>
      <c r="DR20" t="s">
        <v>164</v>
      </c>
      <c r="DS20">
        <v>0</v>
      </c>
      <c r="DT20">
        <v>0</v>
      </c>
      <c r="DU20" t="s">
        <v>164</v>
      </c>
      <c r="DV20">
        <v>0</v>
      </c>
      <c r="DW20">
        <v>0</v>
      </c>
      <c r="DX20" t="s">
        <v>164</v>
      </c>
      <c r="DY20" t="s">
        <v>164</v>
      </c>
      <c r="DZ20" t="s">
        <v>164</v>
      </c>
      <c r="EA20" t="s">
        <v>164</v>
      </c>
      <c r="EB20">
        <v>0</v>
      </c>
      <c r="EC20">
        <v>0</v>
      </c>
      <c r="ED20">
        <v>11.1</v>
      </c>
      <c r="EE20">
        <v>0.83</v>
      </c>
      <c r="EF20">
        <v>2.0020566090040005E+19</v>
      </c>
      <c r="EG20">
        <v>3.0040567E+19</v>
      </c>
      <c r="EH20" t="s">
        <v>290</v>
      </c>
      <c r="EI20" t="s">
        <v>290</v>
      </c>
      <c r="EJ20" t="s">
        <v>291</v>
      </c>
      <c r="EK20" t="s">
        <v>292</v>
      </c>
      <c r="EL20" t="s">
        <v>224</v>
      </c>
      <c r="EM20" t="s">
        <v>164</v>
      </c>
      <c r="EN20" t="s">
        <v>164</v>
      </c>
      <c r="EO20" t="s">
        <v>164</v>
      </c>
      <c r="EP20" t="s">
        <v>164</v>
      </c>
      <c r="EQ20" t="s">
        <v>164</v>
      </c>
      <c r="ER20" t="s">
        <v>164</v>
      </c>
      <c r="ES20" t="s">
        <v>164</v>
      </c>
      <c r="ET20" t="s">
        <v>164</v>
      </c>
      <c r="EU20" t="s">
        <v>164</v>
      </c>
      <c r="EV20">
        <v>3700.84</v>
      </c>
      <c r="EW20">
        <v>0</v>
      </c>
      <c r="EX20">
        <v>0</v>
      </c>
      <c r="EY20" t="s">
        <v>164</v>
      </c>
      <c r="EZ20" t="s">
        <v>172</v>
      </c>
      <c r="FA20" t="s">
        <v>164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9879205774</v>
      </c>
      <c r="D21" t="s">
        <v>146</v>
      </c>
      <c r="E21" t="s">
        <v>225</v>
      </c>
      <c r="F21" s="1" t="s">
        <v>148</v>
      </c>
      <c r="G21" t="s">
        <v>226</v>
      </c>
      <c r="H21" t="s">
        <v>227</v>
      </c>
      <c r="I21" t="s">
        <v>228</v>
      </c>
      <c r="J21" t="s">
        <v>229</v>
      </c>
      <c r="K21" t="s">
        <v>215</v>
      </c>
      <c r="L21" s="2">
        <v>0.5</v>
      </c>
      <c r="M21" s="2">
        <v>3700</v>
      </c>
      <c r="N21" s="2" t="s">
        <v>154</v>
      </c>
      <c r="O21" t="s">
        <v>230</v>
      </c>
      <c r="P21" t="s">
        <v>293</v>
      </c>
      <c r="Q21">
        <v>35082</v>
      </c>
      <c r="R21">
        <v>936703</v>
      </c>
      <c r="S21" s="1" t="s">
        <v>158</v>
      </c>
      <c r="T21" t="s">
        <v>144</v>
      </c>
      <c r="U21">
        <v>2628195185</v>
      </c>
      <c r="V21" s="2" t="s">
        <v>294</v>
      </c>
      <c r="W21" s="2" t="s">
        <v>294</v>
      </c>
      <c r="X21">
        <v>1129861</v>
      </c>
      <c r="Y21">
        <v>0</v>
      </c>
      <c r="Z21" t="s">
        <v>164</v>
      </c>
      <c r="AA21">
        <v>9879205774</v>
      </c>
      <c r="AB21">
        <v>123</v>
      </c>
      <c r="AC21" t="s">
        <v>161</v>
      </c>
      <c r="AD21" t="s">
        <v>162</v>
      </c>
      <c r="AE21" t="s">
        <v>163</v>
      </c>
      <c r="AF21" t="s">
        <v>229</v>
      </c>
      <c r="AG21">
        <v>5999</v>
      </c>
      <c r="AH21">
        <v>63</v>
      </c>
      <c r="AI21" t="s">
        <v>164</v>
      </c>
      <c r="AJ21">
        <v>200185</v>
      </c>
      <c r="AK21" t="s">
        <v>164</v>
      </c>
      <c r="AL21" t="s">
        <v>165</v>
      </c>
      <c r="AM21" t="s">
        <v>295</v>
      </c>
      <c r="AN21">
        <v>566</v>
      </c>
      <c r="AO21">
        <v>936703</v>
      </c>
      <c r="AP21">
        <v>566</v>
      </c>
      <c r="AQ21">
        <v>9879205774</v>
      </c>
      <c r="AR21">
        <v>9879205774</v>
      </c>
      <c r="AS21" t="s">
        <v>166</v>
      </c>
      <c r="AT21" t="s">
        <v>234</v>
      </c>
      <c r="AU21" t="s">
        <v>164</v>
      </c>
      <c r="AV21" t="s">
        <v>235</v>
      </c>
      <c r="AW21" s="2">
        <v>0.5</v>
      </c>
      <c r="AX21">
        <v>3700</v>
      </c>
      <c r="AY21">
        <v>3700</v>
      </c>
      <c r="AZ21" s="10">
        <f t="shared" si="0"/>
        <v>2700</v>
      </c>
      <c r="BA21" s="10">
        <v>350</v>
      </c>
      <c r="BB21" s="10">
        <f t="shared" si="1"/>
        <v>2350</v>
      </c>
      <c r="BC21" s="11">
        <f t="shared" si="2"/>
        <v>413.6</v>
      </c>
      <c r="BD21" s="12">
        <f t="shared" si="3"/>
        <v>1880</v>
      </c>
      <c r="BE21" s="13">
        <f t="shared" si="4"/>
        <v>56.4</v>
      </c>
      <c r="BF21" s="10">
        <v>250</v>
      </c>
      <c r="BG21" s="14">
        <f t="shared" si="5"/>
        <v>81.25</v>
      </c>
      <c r="BH21" s="14">
        <v>1000</v>
      </c>
      <c r="BI21" s="15"/>
      <c r="BJ21" s="10">
        <f t="shared" si="6"/>
        <v>18.75</v>
      </c>
      <c r="BK21" t="s">
        <v>164</v>
      </c>
      <c r="BL21" t="s">
        <v>164</v>
      </c>
      <c r="BM21" t="s">
        <v>164</v>
      </c>
      <c r="BN21" t="s">
        <v>164</v>
      </c>
      <c r="BO21">
        <v>566</v>
      </c>
      <c r="BP21">
        <v>566</v>
      </c>
      <c r="BQ21">
        <v>3700</v>
      </c>
      <c r="BR21">
        <v>1000</v>
      </c>
      <c r="BS21">
        <v>18.5</v>
      </c>
      <c r="BT21">
        <v>1.39</v>
      </c>
      <c r="BU21">
        <v>0</v>
      </c>
      <c r="BV21">
        <v>3680.1125000000002</v>
      </c>
      <c r="BW21">
        <v>0</v>
      </c>
      <c r="BX21" t="s">
        <v>164</v>
      </c>
      <c r="BY21" t="s">
        <v>164</v>
      </c>
      <c r="BZ21">
        <v>0</v>
      </c>
      <c r="CA21">
        <v>0</v>
      </c>
      <c r="CB21" t="s">
        <v>169</v>
      </c>
      <c r="CC21">
        <v>7.4</v>
      </c>
      <c r="CD21" t="s">
        <v>164</v>
      </c>
      <c r="CE21">
        <v>0</v>
      </c>
      <c r="CF21">
        <v>0</v>
      </c>
      <c r="CG21" t="s">
        <v>164</v>
      </c>
      <c r="CH21">
        <v>0</v>
      </c>
      <c r="CI21">
        <v>0.2</v>
      </c>
      <c r="CJ21">
        <v>7.4</v>
      </c>
      <c r="CK21" t="s">
        <v>164</v>
      </c>
      <c r="CL21" t="s">
        <v>164</v>
      </c>
      <c r="CM21" t="s">
        <v>164</v>
      </c>
      <c r="CN21" t="s">
        <v>164</v>
      </c>
      <c r="CO21">
        <v>0</v>
      </c>
      <c r="CP21" t="s">
        <v>225</v>
      </c>
      <c r="CQ21">
        <v>30</v>
      </c>
      <c r="CR21">
        <v>2.2200000000000002</v>
      </c>
      <c r="CS21">
        <v>0.17</v>
      </c>
      <c r="CT21">
        <v>3700.84</v>
      </c>
      <c r="CU21" t="s">
        <v>171</v>
      </c>
      <c r="CV21">
        <v>25</v>
      </c>
      <c r="CW21">
        <v>1.85</v>
      </c>
      <c r="CX21">
        <v>0.14000000000000001</v>
      </c>
      <c r="CY21" t="s">
        <v>222</v>
      </c>
      <c r="CZ21">
        <v>7.5</v>
      </c>
      <c r="DA21">
        <v>0.55500000000000005</v>
      </c>
      <c r="DB21">
        <v>0.04</v>
      </c>
      <c r="DC21" t="s">
        <v>165</v>
      </c>
      <c r="DD21">
        <v>7.5</v>
      </c>
      <c r="DE21">
        <v>0.55500000000000005</v>
      </c>
      <c r="DF21">
        <v>0.04</v>
      </c>
      <c r="DG21">
        <v>0</v>
      </c>
      <c r="DH21">
        <v>3</v>
      </c>
      <c r="DI21">
        <v>0.23</v>
      </c>
      <c r="DJ21" t="s">
        <v>171</v>
      </c>
      <c r="DK21">
        <v>5</v>
      </c>
      <c r="DL21">
        <v>0.37</v>
      </c>
      <c r="DM21">
        <v>0.03</v>
      </c>
      <c r="DN21" t="s">
        <v>171</v>
      </c>
      <c r="DO21">
        <v>25</v>
      </c>
      <c r="DP21">
        <v>1.85</v>
      </c>
      <c r="DQ21">
        <v>0.14000000000000001</v>
      </c>
      <c r="DR21" t="s">
        <v>164</v>
      </c>
      <c r="DS21">
        <v>0</v>
      </c>
      <c r="DT21">
        <v>0</v>
      </c>
      <c r="DU21" t="s">
        <v>164</v>
      </c>
      <c r="DV21">
        <v>0</v>
      </c>
      <c r="DW21">
        <v>0</v>
      </c>
      <c r="DX21" t="s">
        <v>164</v>
      </c>
      <c r="DY21" t="s">
        <v>164</v>
      </c>
      <c r="DZ21" t="s">
        <v>164</v>
      </c>
      <c r="EA21" t="s">
        <v>164</v>
      </c>
      <c r="EB21">
        <v>0</v>
      </c>
      <c r="EC21">
        <v>0</v>
      </c>
      <c r="ED21">
        <v>11.1</v>
      </c>
      <c r="EE21">
        <v>0.83</v>
      </c>
      <c r="EF21">
        <v>2.0020566090040005E+19</v>
      </c>
      <c r="EG21">
        <v>3.0040567E+19</v>
      </c>
      <c r="EH21" t="s">
        <v>294</v>
      </c>
      <c r="EI21" t="s">
        <v>294</v>
      </c>
      <c r="EJ21" t="s">
        <v>295</v>
      </c>
      <c r="EK21" t="s">
        <v>296</v>
      </c>
      <c r="EL21" t="s">
        <v>224</v>
      </c>
      <c r="EM21" t="s">
        <v>164</v>
      </c>
      <c r="EN21" t="s">
        <v>164</v>
      </c>
      <c r="EO21" t="s">
        <v>164</v>
      </c>
      <c r="EP21" t="s">
        <v>164</v>
      </c>
      <c r="EQ21" t="s">
        <v>164</v>
      </c>
      <c r="ER21" t="s">
        <v>164</v>
      </c>
      <c r="ES21" t="s">
        <v>164</v>
      </c>
      <c r="ET21" t="s">
        <v>164</v>
      </c>
      <c r="EU21" t="s">
        <v>164</v>
      </c>
      <c r="EV21">
        <v>3700.84</v>
      </c>
      <c r="EW21">
        <v>0</v>
      </c>
      <c r="EX21">
        <v>0</v>
      </c>
      <c r="EY21" t="s">
        <v>164</v>
      </c>
      <c r="EZ21" t="s">
        <v>172</v>
      </c>
      <c r="FA21" t="s">
        <v>164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9879572313</v>
      </c>
      <c r="D22" t="s">
        <v>146</v>
      </c>
      <c r="E22" t="s">
        <v>225</v>
      </c>
      <c r="F22" s="1" t="s">
        <v>148</v>
      </c>
      <c r="G22" t="s">
        <v>226</v>
      </c>
      <c r="H22" t="s">
        <v>227</v>
      </c>
      <c r="I22" t="s">
        <v>228</v>
      </c>
      <c r="J22" t="s">
        <v>229</v>
      </c>
      <c r="K22" t="s">
        <v>215</v>
      </c>
      <c r="L22" s="2">
        <v>0.5</v>
      </c>
      <c r="M22" s="2">
        <v>3700</v>
      </c>
      <c r="N22" s="2" t="s">
        <v>154</v>
      </c>
      <c r="O22" t="s">
        <v>230</v>
      </c>
      <c r="P22" t="s">
        <v>297</v>
      </c>
      <c r="Q22">
        <v>35082</v>
      </c>
      <c r="R22">
        <v>950029</v>
      </c>
      <c r="S22" s="1" t="s">
        <v>158</v>
      </c>
      <c r="T22" t="s">
        <v>144</v>
      </c>
      <c r="U22">
        <v>2628258047</v>
      </c>
      <c r="V22" s="2" t="s">
        <v>298</v>
      </c>
      <c r="W22" s="2" t="s">
        <v>298</v>
      </c>
      <c r="X22">
        <v>1129861</v>
      </c>
      <c r="Y22">
        <v>0</v>
      </c>
      <c r="Z22" t="s">
        <v>164</v>
      </c>
      <c r="AA22">
        <v>9879572313</v>
      </c>
      <c r="AB22">
        <v>123</v>
      </c>
      <c r="AC22" t="s">
        <v>161</v>
      </c>
      <c r="AD22" t="s">
        <v>162</v>
      </c>
      <c r="AE22" t="s">
        <v>163</v>
      </c>
      <c r="AF22" t="s">
        <v>229</v>
      </c>
      <c r="AG22">
        <v>5999</v>
      </c>
      <c r="AH22">
        <v>63</v>
      </c>
      <c r="AI22" t="s">
        <v>164</v>
      </c>
      <c r="AJ22">
        <v>200185</v>
      </c>
      <c r="AK22" t="s">
        <v>164</v>
      </c>
      <c r="AL22" t="s">
        <v>165</v>
      </c>
      <c r="AM22" t="s">
        <v>299</v>
      </c>
      <c r="AN22">
        <v>566</v>
      </c>
      <c r="AO22">
        <v>950029</v>
      </c>
      <c r="AP22">
        <v>566</v>
      </c>
      <c r="AQ22">
        <v>9879572313</v>
      </c>
      <c r="AR22">
        <v>9879572313</v>
      </c>
      <c r="AS22" t="s">
        <v>166</v>
      </c>
      <c r="AT22" t="s">
        <v>234</v>
      </c>
      <c r="AU22" t="s">
        <v>164</v>
      </c>
      <c r="AV22" t="s">
        <v>235</v>
      </c>
      <c r="AW22" s="2">
        <v>0.5</v>
      </c>
      <c r="AX22">
        <v>3700</v>
      </c>
      <c r="AY22">
        <v>3700</v>
      </c>
      <c r="AZ22" s="10">
        <f t="shared" si="0"/>
        <v>2700</v>
      </c>
      <c r="BA22" s="10">
        <v>350</v>
      </c>
      <c r="BB22" s="10">
        <f t="shared" si="1"/>
        <v>2350</v>
      </c>
      <c r="BC22" s="11">
        <f t="shared" si="2"/>
        <v>413.6</v>
      </c>
      <c r="BD22" s="12">
        <f t="shared" si="3"/>
        <v>1880</v>
      </c>
      <c r="BE22" s="13">
        <f t="shared" si="4"/>
        <v>56.4</v>
      </c>
      <c r="BF22" s="10">
        <v>250</v>
      </c>
      <c r="BG22" s="14">
        <f t="shared" si="5"/>
        <v>81.25</v>
      </c>
      <c r="BH22" s="14">
        <v>1000</v>
      </c>
      <c r="BI22" s="15"/>
      <c r="BJ22" s="10">
        <f t="shared" si="6"/>
        <v>18.75</v>
      </c>
      <c r="BK22" t="s">
        <v>164</v>
      </c>
      <c r="BL22" t="s">
        <v>164</v>
      </c>
      <c r="BM22" t="s">
        <v>164</v>
      </c>
      <c r="BN22" t="s">
        <v>164</v>
      </c>
      <c r="BO22">
        <v>566</v>
      </c>
      <c r="BP22">
        <v>566</v>
      </c>
      <c r="BQ22">
        <v>3700</v>
      </c>
      <c r="BR22">
        <v>1000</v>
      </c>
      <c r="BS22">
        <v>18.5</v>
      </c>
      <c r="BT22">
        <v>1.39</v>
      </c>
      <c r="BU22">
        <v>0</v>
      </c>
      <c r="BV22">
        <v>3680.1125000000002</v>
      </c>
      <c r="BW22">
        <v>0</v>
      </c>
      <c r="BX22" t="s">
        <v>164</v>
      </c>
      <c r="BY22" t="s">
        <v>164</v>
      </c>
      <c r="BZ22">
        <v>0</v>
      </c>
      <c r="CA22">
        <v>0</v>
      </c>
      <c r="CB22" t="s">
        <v>169</v>
      </c>
      <c r="CC22">
        <v>7.4</v>
      </c>
      <c r="CD22" t="s">
        <v>164</v>
      </c>
      <c r="CE22">
        <v>0</v>
      </c>
      <c r="CF22">
        <v>0</v>
      </c>
      <c r="CG22" t="s">
        <v>164</v>
      </c>
      <c r="CH22">
        <v>0</v>
      </c>
      <c r="CI22">
        <v>0.2</v>
      </c>
      <c r="CJ22">
        <v>7.4</v>
      </c>
      <c r="CK22" t="s">
        <v>164</v>
      </c>
      <c r="CL22" t="s">
        <v>164</v>
      </c>
      <c r="CM22" t="s">
        <v>164</v>
      </c>
      <c r="CN22" t="s">
        <v>164</v>
      </c>
      <c r="CO22">
        <v>0</v>
      </c>
      <c r="CP22" t="s">
        <v>225</v>
      </c>
      <c r="CQ22">
        <v>30</v>
      </c>
      <c r="CR22">
        <v>2.2200000000000002</v>
      </c>
      <c r="CS22">
        <v>0.17</v>
      </c>
      <c r="CT22">
        <v>3700.84</v>
      </c>
      <c r="CU22" t="s">
        <v>171</v>
      </c>
      <c r="CV22">
        <v>25</v>
      </c>
      <c r="CW22">
        <v>1.85</v>
      </c>
      <c r="CX22">
        <v>0.14000000000000001</v>
      </c>
      <c r="CY22" t="s">
        <v>222</v>
      </c>
      <c r="CZ22">
        <v>7.5</v>
      </c>
      <c r="DA22">
        <v>0.55500000000000005</v>
      </c>
      <c r="DB22">
        <v>0.04</v>
      </c>
      <c r="DC22" t="s">
        <v>165</v>
      </c>
      <c r="DD22">
        <v>7.5</v>
      </c>
      <c r="DE22">
        <v>0.55500000000000005</v>
      </c>
      <c r="DF22">
        <v>0.04</v>
      </c>
      <c r="DG22">
        <v>0</v>
      </c>
      <c r="DH22">
        <v>3</v>
      </c>
      <c r="DI22">
        <v>0.23</v>
      </c>
      <c r="DJ22" t="s">
        <v>171</v>
      </c>
      <c r="DK22">
        <v>5</v>
      </c>
      <c r="DL22">
        <v>0.37</v>
      </c>
      <c r="DM22">
        <v>0.03</v>
      </c>
      <c r="DN22" t="s">
        <v>171</v>
      </c>
      <c r="DO22">
        <v>25</v>
      </c>
      <c r="DP22">
        <v>1.85</v>
      </c>
      <c r="DQ22">
        <v>0.14000000000000001</v>
      </c>
      <c r="DR22" t="s">
        <v>164</v>
      </c>
      <c r="DS22">
        <v>0</v>
      </c>
      <c r="DT22">
        <v>0</v>
      </c>
      <c r="DU22" t="s">
        <v>164</v>
      </c>
      <c r="DV22">
        <v>0</v>
      </c>
      <c r="DW22">
        <v>0</v>
      </c>
      <c r="DX22" t="s">
        <v>164</v>
      </c>
      <c r="DY22" t="s">
        <v>164</v>
      </c>
      <c r="DZ22" t="s">
        <v>164</v>
      </c>
      <c r="EA22" t="s">
        <v>164</v>
      </c>
      <c r="EB22">
        <v>0</v>
      </c>
      <c r="EC22">
        <v>0</v>
      </c>
      <c r="ED22">
        <v>11.1</v>
      </c>
      <c r="EE22">
        <v>0.83</v>
      </c>
      <c r="EF22">
        <v>2.0020566090040005E+19</v>
      </c>
      <c r="EG22">
        <v>3.0040567E+19</v>
      </c>
      <c r="EH22" t="s">
        <v>298</v>
      </c>
      <c r="EI22" t="s">
        <v>298</v>
      </c>
      <c r="EJ22" t="s">
        <v>299</v>
      </c>
      <c r="EK22" t="s">
        <v>300</v>
      </c>
      <c r="EL22" t="s">
        <v>224</v>
      </c>
      <c r="EM22" t="s">
        <v>164</v>
      </c>
      <c r="EN22" t="s">
        <v>164</v>
      </c>
      <c r="EO22" t="s">
        <v>164</v>
      </c>
      <c r="EP22" t="s">
        <v>164</v>
      </c>
      <c r="EQ22" t="s">
        <v>164</v>
      </c>
      <c r="ER22" t="s">
        <v>164</v>
      </c>
      <c r="ES22" t="s">
        <v>164</v>
      </c>
      <c r="ET22" t="s">
        <v>164</v>
      </c>
      <c r="EU22" t="s">
        <v>164</v>
      </c>
      <c r="EV22">
        <v>3700.84</v>
      </c>
      <c r="EW22">
        <v>0</v>
      </c>
      <c r="EX22">
        <v>0</v>
      </c>
      <c r="EY22" t="s">
        <v>164</v>
      </c>
      <c r="EZ22" t="s">
        <v>172</v>
      </c>
      <c r="FA22" t="s">
        <v>164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9879887844</v>
      </c>
      <c r="D23" t="s">
        <v>146</v>
      </c>
      <c r="E23" t="s">
        <v>225</v>
      </c>
      <c r="F23" s="1" t="s">
        <v>148</v>
      </c>
      <c r="G23" t="s">
        <v>226</v>
      </c>
      <c r="H23" t="s">
        <v>227</v>
      </c>
      <c r="I23" t="s">
        <v>228</v>
      </c>
      <c r="J23" t="s">
        <v>229</v>
      </c>
      <c r="K23" t="s">
        <v>215</v>
      </c>
      <c r="L23" s="2">
        <v>0.5</v>
      </c>
      <c r="M23" s="2">
        <v>3700</v>
      </c>
      <c r="N23" s="2" t="s">
        <v>154</v>
      </c>
      <c r="O23" t="s">
        <v>230</v>
      </c>
      <c r="P23" t="s">
        <v>301</v>
      </c>
      <c r="Q23">
        <v>35082</v>
      </c>
      <c r="R23">
        <v>956938</v>
      </c>
      <c r="S23" s="1" t="s">
        <v>158</v>
      </c>
      <c r="T23" t="s">
        <v>144</v>
      </c>
      <c r="U23">
        <v>2628294510</v>
      </c>
      <c r="V23" s="2" t="s">
        <v>302</v>
      </c>
      <c r="W23" s="2" t="s">
        <v>302</v>
      </c>
      <c r="X23">
        <v>2762761</v>
      </c>
      <c r="Y23">
        <v>0</v>
      </c>
      <c r="Z23" t="s">
        <v>164</v>
      </c>
      <c r="AA23">
        <v>9879887844</v>
      </c>
      <c r="AB23">
        <v>123</v>
      </c>
      <c r="AC23" t="s">
        <v>161</v>
      </c>
      <c r="AD23" t="s">
        <v>162</v>
      </c>
      <c r="AE23" t="s">
        <v>163</v>
      </c>
      <c r="AF23" t="s">
        <v>229</v>
      </c>
      <c r="AG23">
        <v>5999</v>
      </c>
      <c r="AH23">
        <v>63</v>
      </c>
      <c r="AI23" t="s">
        <v>164</v>
      </c>
      <c r="AJ23">
        <v>200185</v>
      </c>
      <c r="AK23" t="s">
        <v>164</v>
      </c>
      <c r="AL23" t="s">
        <v>165</v>
      </c>
      <c r="AM23" t="s">
        <v>303</v>
      </c>
      <c r="AN23">
        <v>566</v>
      </c>
      <c r="AO23">
        <v>956938</v>
      </c>
      <c r="AP23">
        <v>566</v>
      </c>
      <c r="AQ23">
        <v>9879887844</v>
      </c>
      <c r="AR23">
        <v>9879887844</v>
      </c>
      <c r="AS23" t="s">
        <v>166</v>
      </c>
      <c r="AT23" t="s">
        <v>234</v>
      </c>
      <c r="AU23" t="s">
        <v>164</v>
      </c>
      <c r="AV23" t="s">
        <v>235</v>
      </c>
      <c r="AW23" s="2">
        <v>0.5</v>
      </c>
      <c r="AX23">
        <v>3700</v>
      </c>
      <c r="AY23">
        <v>3700</v>
      </c>
      <c r="AZ23" s="10">
        <f t="shared" si="0"/>
        <v>2700</v>
      </c>
      <c r="BA23" s="10">
        <v>350</v>
      </c>
      <c r="BB23" s="10">
        <f t="shared" si="1"/>
        <v>2350</v>
      </c>
      <c r="BC23" s="11">
        <f t="shared" si="2"/>
        <v>413.6</v>
      </c>
      <c r="BD23" s="12">
        <f t="shared" si="3"/>
        <v>1880</v>
      </c>
      <c r="BE23" s="13">
        <f t="shared" si="4"/>
        <v>56.4</v>
      </c>
      <c r="BF23" s="10">
        <v>250</v>
      </c>
      <c r="BG23" s="14">
        <f t="shared" si="5"/>
        <v>81.25</v>
      </c>
      <c r="BH23" s="14">
        <v>1000</v>
      </c>
      <c r="BI23" s="15"/>
      <c r="BJ23" s="10">
        <f t="shared" si="6"/>
        <v>18.75</v>
      </c>
      <c r="BK23" t="s">
        <v>164</v>
      </c>
      <c r="BL23" t="s">
        <v>164</v>
      </c>
      <c r="BM23" t="s">
        <v>164</v>
      </c>
      <c r="BN23" t="s">
        <v>164</v>
      </c>
      <c r="BO23">
        <v>566</v>
      </c>
      <c r="BP23">
        <v>566</v>
      </c>
      <c r="BQ23">
        <v>3700</v>
      </c>
      <c r="BR23">
        <v>1000</v>
      </c>
      <c r="BS23">
        <v>18.5</v>
      </c>
      <c r="BT23">
        <v>1.39</v>
      </c>
      <c r="BU23">
        <v>0</v>
      </c>
      <c r="BV23">
        <v>3680.1125000000002</v>
      </c>
      <c r="BW23">
        <v>0</v>
      </c>
      <c r="BX23" t="s">
        <v>164</v>
      </c>
      <c r="BY23" t="s">
        <v>164</v>
      </c>
      <c r="BZ23">
        <v>0</v>
      </c>
      <c r="CA23">
        <v>0</v>
      </c>
      <c r="CB23" t="s">
        <v>169</v>
      </c>
      <c r="CC23">
        <v>7.4</v>
      </c>
      <c r="CD23" t="s">
        <v>164</v>
      </c>
      <c r="CE23">
        <v>0</v>
      </c>
      <c r="CF23">
        <v>0</v>
      </c>
      <c r="CG23" t="s">
        <v>164</v>
      </c>
      <c r="CH23">
        <v>0</v>
      </c>
      <c r="CI23">
        <v>0.2</v>
      </c>
      <c r="CJ23">
        <v>7.4</v>
      </c>
      <c r="CK23" t="s">
        <v>164</v>
      </c>
      <c r="CL23" t="s">
        <v>164</v>
      </c>
      <c r="CM23" t="s">
        <v>164</v>
      </c>
      <c r="CN23" t="s">
        <v>164</v>
      </c>
      <c r="CO23">
        <v>0</v>
      </c>
      <c r="CP23" t="s">
        <v>225</v>
      </c>
      <c r="CQ23">
        <v>30</v>
      </c>
      <c r="CR23">
        <v>2.2200000000000002</v>
      </c>
      <c r="CS23">
        <v>0.17</v>
      </c>
      <c r="CT23">
        <v>3700.84</v>
      </c>
      <c r="CU23" t="s">
        <v>171</v>
      </c>
      <c r="CV23">
        <v>25</v>
      </c>
      <c r="CW23">
        <v>1.85</v>
      </c>
      <c r="CX23">
        <v>0.14000000000000001</v>
      </c>
      <c r="CY23" t="s">
        <v>222</v>
      </c>
      <c r="CZ23">
        <v>7.5</v>
      </c>
      <c r="DA23">
        <v>0.55500000000000005</v>
      </c>
      <c r="DB23">
        <v>0.04</v>
      </c>
      <c r="DC23" t="s">
        <v>165</v>
      </c>
      <c r="DD23">
        <v>7.5</v>
      </c>
      <c r="DE23">
        <v>0.55500000000000005</v>
      </c>
      <c r="DF23">
        <v>0.04</v>
      </c>
      <c r="DG23">
        <v>0</v>
      </c>
      <c r="DH23">
        <v>3</v>
      </c>
      <c r="DI23">
        <v>0.23</v>
      </c>
      <c r="DJ23" t="s">
        <v>171</v>
      </c>
      <c r="DK23">
        <v>5</v>
      </c>
      <c r="DL23">
        <v>0.37</v>
      </c>
      <c r="DM23">
        <v>0.03</v>
      </c>
      <c r="DN23" t="s">
        <v>171</v>
      </c>
      <c r="DO23">
        <v>25</v>
      </c>
      <c r="DP23">
        <v>1.85</v>
      </c>
      <c r="DQ23">
        <v>0.14000000000000001</v>
      </c>
      <c r="DR23" t="s">
        <v>164</v>
      </c>
      <c r="DS23">
        <v>0</v>
      </c>
      <c r="DT23">
        <v>0</v>
      </c>
      <c r="DU23" t="s">
        <v>164</v>
      </c>
      <c r="DV23">
        <v>0</v>
      </c>
      <c r="DW23">
        <v>0</v>
      </c>
      <c r="DX23" t="s">
        <v>164</v>
      </c>
      <c r="DY23" t="s">
        <v>164</v>
      </c>
      <c r="DZ23" t="s">
        <v>164</v>
      </c>
      <c r="EA23" t="s">
        <v>164</v>
      </c>
      <c r="EB23">
        <v>0</v>
      </c>
      <c r="EC23">
        <v>0</v>
      </c>
      <c r="ED23">
        <v>11.1</v>
      </c>
      <c r="EE23">
        <v>0.83</v>
      </c>
      <c r="EF23">
        <v>2.0020566090040005E+19</v>
      </c>
      <c r="EG23">
        <v>3.0040567E+19</v>
      </c>
      <c r="EH23" t="s">
        <v>302</v>
      </c>
      <c r="EI23" t="s">
        <v>302</v>
      </c>
      <c r="EJ23" t="s">
        <v>303</v>
      </c>
      <c r="EK23" t="s">
        <v>304</v>
      </c>
      <c r="EL23" t="s">
        <v>224</v>
      </c>
      <c r="EM23" t="s">
        <v>164</v>
      </c>
      <c r="EN23" t="s">
        <v>164</v>
      </c>
      <c r="EO23" t="s">
        <v>164</v>
      </c>
      <c r="EP23" t="s">
        <v>164</v>
      </c>
      <c r="EQ23" t="s">
        <v>164</v>
      </c>
      <c r="ER23" t="s">
        <v>164</v>
      </c>
      <c r="ES23" t="s">
        <v>164</v>
      </c>
      <c r="ET23" t="s">
        <v>164</v>
      </c>
      <c r="EU23" t="s">
        <v>164</v>
      </c>
      <c r="EV23">
        <v>3700.84</v>
      </c>
      <c r="EW23">
        <v>0</v>
      </c>
      <c r="EX23">
        <v>0</v>
      </c>
      <c r="EY23" t="s">
        <v>164</v>
      </c>
      <c r="EZ23" t="s">
        <v>172</v>
      </c>
      <c r="FA23" t="s">
        <v>164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9877234281</v>
      </c>
      <c r="D24" t="s">
        <v>146</v>
      </c>
      <c r="E24" t="s">
        <v>210</v>
      </c>
      <c r="F24" s="1" t="s">
        <v>148</v>
      </c>
      <c r="G24" t="s">
        <v>226</v>
      </c>
      <c r="H24" t="s">
        <v>227</v>
      </c>
      <c r="I24" t="s">
        <v>249</v>
      </c>
      <c r="J24" t="s">
        <v>250</v>
      </c>
      <c r="K24" t="s">
        <v>215</v>
      </c>
      <c r="L24" s="2">
        <v>0.5</v>
      </c>
      <c r="M24" s="2">
        <v>2350</v>
      </c>
      <c r="N24" s="2" t="s">
        <v>154</v>
      </c>
      <c r="O24" t="s">
        <v>251</v>
      </c>
      <c r="P24" t="s">
        <v>305</v>
      </c>
      <c r="Q24">
        <v>35080</v>
      </c>
      <c r="R24">
        <v>837503</v>
      </c>
      <c r="S24" s="1" t="s">
        <v>158</v>
      </c>
      <c r="T24" t="s">
        <v>144</v>
      </c>
      <c r="U24">
        <v>2627769298</v>
      </c>
      <c r="V24" s="2" t="s">
        <v>306</v>
      </c>
      <c r="W24" s="2" t="s">
        <v>306</v>
      </c>
      <c r="X24">
        <v>2140676</v>
      </c>
      <c r="Y24">
        <v>0</v>
      </c>
      <c r="Z24" t="s">
        <v>164</v>
      </c>
      <c r="AA24">
        <v>9877234281</v>
      </c>
      <c r="AB24">
        <v>123</v>
      </c>
      <c r="AC24" t="s">
        <v>161</v>
      </c>
      <c r="AD24" t="s">
        <v>162</v>
      </c>
      <c r="AE24" t="s">
        <v>163</v>
      </c>
      <c r="AF24" t="s">
        <v>250</v>
      </c>
      <c r="AG24">
        <v>5999</v>
      </c>
      <c r="AH24">
        <v>63</v>
      </c>
      <c r="AI24" t="s">
        <v>164</v>
      </c>
      <c r="AJ24">
        <v>200185</v>
      </c>
      <c r="AK24" t="s">
        <v>164</v>
      </c>
      <c r="AL24" t="s">
        <v>165</v>
      </c>
      <c r="AM24" t="s">
        <v>307</v>
      </c>
      <c r="AN24">
        <v>566</v>
      </c>
      <c r="AO24">
        <v>67171</v>
      </c>
      <c r="AP24">
        <v>566</v>
      </c>
      <c r="AQ24">
        <v>9877234281</v>
      </c>
      <c r="AR24">
        <v>9877234281</v>
      </c>
      <c r="AS24" t="s">
        <v>154</v>
      </c>
      <c r="AT24" t="s">
        <v>255</v>
      </c>
      <c r="AU24" t="s">
        <v>164</v>
      </c>
      <c r="AV24" t="s">
        <v>221</v>
      </c>
      <c r="AW24" s="2">
        <v>0.5</v>
      </c>
      <c r="AX24">
        <v>2350</v>
      </c>
      <c r="AY24">
        <v>2350</v>
      </c>
      <c r="AZ24" s="10">
        <f t="shared" si="0"/>
        <v>2350</v>
      </c>
      <c r="BA24" s="10">
        <v>350</v>
      </c>
      <c r="BB24" s="10">
        <f t="shared" si="1"/>
        <v>2000</v>
      </c>
      <c r="BC24" s="11">
        <f t="shared" si="2"/>
        <v>352.00000000000006</v>
      </c>
      <c r="BD24" s="12">
        <f t="shared" si="3"/>
        <v>1600</v>
      </c>
      <c r="BE24" s="13">
        <f t="shared" si="4"/>
        <v>48</v>
      </c>
      <c r="BF24" s="10">
        <v>250</v>
      </c>
      <c r="BG24" s="14">
        <f t="shared" si="5"/>
        <v>81.25</v>
      </c>
      <c r="BH24" s="14"/>
      <c r="BI24" s="15"/>
      <c r="BJ24" s="10">
        <f t="shared" si="6"/>
        <v>18.75</v>
      </c>
      <c r="BK24" t="s">
        <v>164</v>
      </c>
      <c r="BL24" t="s">
        <v>164</v>
      </c>
      <c r="BM24" t="s">
        <v>164</v>
      </c>
      <c r="BN24" t="s">
        <v>164</v>
      </c>
      <c r="BO24">
        <v>566</v>
      </c>
      <c r="BP24">
        <v>566</v>
      </c>
      <c r="BQ24">
        <v>2350</v>
      </c>
      <c r="BR24">
        <v>1000</v>
      </c>
      <c r="BS24">
        <v>11.75</v>
      </c>
      <c r="BT24">
        <v>0.88</v>
      </c>
      <c r="BU24">
        <v>0</v>
      </c>
      <c r="BV24">
        <v>2337.3688000000002</v>
      </c>
      <c r="BW24">
        <v>0</v>
      </c>
      <c r="BX24" t="s">
        <v>164</v>
      </c>
      <c r="BY24" t="s">
        <v>164</v>
      </c>
      <c r="BZ24">
        <v>0</v>
      </c>
      <c r="CA24">
        <v>0</v>
      </c>
      <c r="CB24" t="s">
        <v>169</v>
      </c>
      <c r="CC24">
        <v>4.7</v>
      </c>
      <c r="CD24" t="s">
        <v>164</v>
      </c>
      <c r="CE24">
        <v>0</v>
      </c>
      <c r="CF24">
        <v>0</v>
      </c>
      <c r="CG24" t="s">
        <v>164</v>
      </c>
      <c r="CH24">
        <v>0</v>
      </c>
      <c r="CI24">
        <v>0.2</v>
      </c>
      <c r="CJ24">
        <v>4.7</v>
      </c>
      <c r="CK24" t="s">
        <v>164</v>
      </c>
      <c r="CL24" t="s">
        <v>164</v>
      </c>
      <c r="CM24" t="s">
        <v>164</v>
      </c>
      <c r="CN24" t="s">
        <v>164</v>
      </c>
      <c r="CO24">
        <v>0</v>
      </c>
      <c r="CP24" t="s">
        <v>210</v>
      </c>
      <c r="CQ24">
        <v>30</v>
      </c>
      <c r="CR24">
        <v>1.41</v>
      </c>
      <c r="CS24">
        <v>0.11</v>
      </c>
      <c r="CT24">
        <v>2353.86</v>
      </c>
      <c r="CU24" t="s">
        <v>171</v>
      </c>
      <c r="CV24">
        <v>25</v>
      </c>
      <c r="CW24">
        <v>1.175</v>
      </c>
      <c r="CX24">
        <v>0.09</v>
      </c>
      <c r="CY24" t="s">
        <v>222</v>
      </c>
      <c r="CZ24">
        <v>7.5</v>
      </c>
      <c r="DA24">
        <v>0.35249999999999998</v>
      </c>
      <c r="DB24">
        <v>0.03</v>
      </c>
      <c r="DC24" t="s">
        <v>165</v>
      </c>
      <c r="DD24">
        <v>7.5</v>
      </c>
      <c r="DE24">
        <v>0.35249999999999998</v>
      </c>
      <c r="DF24">
        <v>0.03</v>
      </c>
      <c r="DG24">
        <v>0</v>
      </c>
      <c r="DH24">
        <v>5</v>
      </c>
      <c r="DI24">
        <v>0.38</v>
      </c>
      <c r="DJ24" t="s">
        <v>171</v>
      </c>
      <c r="DK24">
        <v>5</v>
      </c>
      <c r="DL24">
        <v>0.23499999999999999</v>
      </c>
      <c r="DM24">
        <v>0.02</v>
      </c>
      <c r="DN24" t="s">
        <v>171</v>
      </c>
      <c r="DO24">
        <v>25</v>
      </c>
      <c r="DP24">
        <v>1.175</v>
      </c>
      <c r="DQ24">
        <v>0.09</v>
      </c>
      <c r="DR24" t="s">
        <v>164</v>
      </c>
      <c r="DS24">
        <v>0</v>
      </c>
      <c r="DT24">
        <v>0</v>
      </c>
      <c r="DU24" t="s">
        <v>164</v>
      </c>
      <c r="DV24">
        <v>0</v>
      </c>
      <c r="DW24">
        <v>0</v>
      </c>
      <c r="DX24" t="s">
        <v>164</v>
      </c>
      <c r="DY24" t="s">
        <v>164</v>
      </c>
      <c r="DZ24" t="s">
        <v>164</v>
      </c>
      <c r="EA24" t="s">
        <v>164</v>
      </c>
      <c r="EB24">
        <v>0</v>
      </c>
      <c r="EC24">
        <v>0</v>
      </c>
      <c r="ED24">
        <v>7.05</v>
      </c>
      <c r="EE24">
        <v>0.51</v>
      </c>
      <c r="EF24">
        <v>2.0020566090040005E+19</v>
      </c>
      <c r="EG24">
        <v>3.0040566E+19</v>
      </c>
      <c r="EH24" t="s">
        <v>306</v>
      </c>
      <c r="EI24" t="s">
        <v>306</v>
      </c>
      <c r="EJ24" t="s">
        <v>307</v>
      </c>
      <c r="EK24" t="s">
        <v>308</v>
      </c>
      <c r="EL24" t="s">
        <v>224</v>
      </c>
      <c r="EM24" t="s">
        <v>164</v>
      </c>
      <c r="EN24" t="s">
        <v>164</v>
      </c>
      <c r="EO24" t="s">
        <v>164</v>
      </c>
      <c r="EP24" t="s">
        <v>164</v>
      </c>
      <c r="EQ24" t="s">
        <v>164</v>
      </c>
      <c r="ER24" t="s">
        <v>164</v>
      </c>
      <c r="ES24" t="s">
        <v>164</v>
      </c>
      <c r="ET24" t="s">
        <v>164</v>
      </c>
      <c r="EU24" t="s">
        <v>164</v>
      </c>
      <c r="EV24">
        <v>2353.86</v>
      </c>
      <c r="EW24">
        <v>0</v>
      </c>
      <c r="EX24">
        <v>0</v>
      </c>
      <c r="EY24" t="s">
        <v>164</v>
      </c>
      <c r="EZ24" t="s">
        <v>172</v>
      </c>
      <c r="FA24" t="s">
        <v>164</v>
      </c>
      <c r="FB24">
        <v>0</v>
      </c>
      <c r="FC24">
        <v>0</v>
      </c>
    </row>
    <row r="25" spans="1:159" x14ac:dyDescent="0.25">
      <c r="A25" t="s">
        <v>145</v>
      </c>
      <c r="B25" t="s">
        <v>145</v>
      </c>
      <c r="C25">
        <v>9878950134</v>
      </c>
      <c r="D25" t="s">
        <v>146</v>
      </c>
      <c r="E25" t="s">
        <v>200</v>
      </c>
      <c r="F25" s="1" t="s">
        <v>257</v>
      </c>
      <c r="G25" t="s">
        <v>226</v>
      </c>
      <c r="H25" t="s">
        <v>227</v>
      </c>
      <c r="I25" t="s">
        <v>258</v>
      </c>
      <c r="J25" t="s">
        <v>229</v>
      </c>
      <c r="K25" t="s">
        <v>215</v>
      </c>
      <c r="L25" s="2">
        <v>0.5</v>
      </c>
      <c r="M25" s="2">
        <v>4350</v>
      </c>
      <c r="N25" s="2" t="s">
        <v>154</v>
      </c>
      <c r="O25" t="s">
        <v>259</v>
      </c>
      <c r="P25" t="s">
        <v>309</v>
      </c>
      <c r="Q25">
        <v>35082</v>
      </c>
      <c r="R25">
        <v>520001</v>
      </c>
      <c r="S25" s="1" t="s">
        <v>210</v>
      </c>
      <c r="T25" t="s">
        <v>144</v>
      </c>
      <c r="U25">
        <v>2628172373</v>
      </c>
      <c r="V25" s="2" t="s">
        <v>310</v>
      </c>
      <c r="W25" s="2" t="s">
        <v>310</v>
      </c>
      <c r="X25">
        <v>1129861</v>
      </c>
      <c r="Y25">
        <v>0</v>
      </c>
      <c r="Z25" t="s">
        <v>164</v>
      </c>
      <c r="AA25">
        <v>9878950134</v>
      </c>
      <c r="AB25">
        <v>123</v>
      </c>
      <c r="AC25" t="s">
        <v>161</v>
      </c>
      <c r="AD25" t="s">
        <v>162</v>
      </c>
      <c r="AE25" t="s">
        <v>163</v>
      </c>
      <c r="AF25" t="s">
        <v>229</v>
      </c>
      <c r="AG25">
        <v>5999</v>
      </c>
      <c r="AH25">
        <v>44</v>
      </c>
      <c r="AI25" t="s">
        <v>164</v>
      </c>
      <c r="AJ25">
        <v>200185</v>
      </c>
      <c r="AK25" t="s">
        <v>164</v>
      </c>
      <c r="AL25" t="s">
        <v>165</v>
      </c>
      <c r="AM25" t="s">
        <v>311</v>
      </c>
      <c r="AN25">
        <v>566</v>
      </c>
      <c r="AO25">
        <v>520001</v>
      </c>
      <c r="AP25">
        <v>566</v>
      </c>
      <c r="AQ25">
        <v>9878950134</v>
      </c>
      <c r="AR25">
        <v>9878950134</v>
      </c>
      <c r="AS25" t="s">
        <v>166</v>
      </c>
      <c r="AT25" t="s">
        <v>263</v>
      </c>
      <c r="AU25" t="s">
        <v>164</v>
      </c>
      <c r="AV25" t="s">
        <v>209</v>
      </c>
      <c r="AW25" s="2">
        <v>0.5</v>
      </c>
      <c r="AX25">
        <v>4350</v>
      </c>
      <c r="AY25">
        <v>4350</v>
      </c>
      <c r="AZ25" s="10">
        <f t="shared" si="0"/>
        <v>4350</v>
      </c>
      <c r="BA25" s="10">
        <v>350</v>
      </c>
      <c r="BB25" s="10">
        <f t="shared" si="1"/>
        <v>4000</v>
      </c>
      <c r="BC25" s="11">
        <f t="shared" si="2"/>
        <v>704.00000000000011</v>
      </c>
      <c r="BD25" s="12">
        <f t="shared" si="3"/>
        <v>3200</v>
      </c>
      <c r="BE25" s="13">
        <f t="shared" si="4"/>
        <v>96</v>
      </c>
      <c r="BF25" s="10">
        <v>250</v>
      </c>
      <c r="BG25" s="14">
        <f t="shared" si="5"/>
        <v>81.25</v>
      </c>
      <c r="BH25" s="14"/>
      <c r="BI25" s="15"/>
      <c r="BJ25" s="10">
        <f t="shared" si="6"/>
        <v>18.75</v>
      </c>
      <c r="BK25" t="s">
        <v>164</v>
      </c>
      <c r="BL25" t="s">
        <v>164</v>
      </c>
      <c r="BM25" t="s">
        <v>164</v>
      </c>
      <c r="BN25" t="s">
        <v>164</v>
      </c>
      <c r="BO25">
        <v>566</v>
      </c>
      <c r="BP25">
        <v>566</v>
      </c>
      <c r="BQ25">
        <v>4350</v>
      </c>
      <c r="BR25">
        <v>1000</v>
      </c>
      <c r="BS25">
        <v>21.75</v>
      </c>
      <c r="BT25">
        <v>1.63</v>
      </c>
      <c r="BU25">
        <v>0</v>
      </c>
      <c r="BV25">
        <v>4326.6188000000002</v>
      </c>
      <c r="BW25">
        <v>0</v>
      </c>
      <c r="BX25" t="s">
        <v>164</v>
      </c>
      <c r="BY25" t="s">
        <v>164</v>
      </c>
      <c r="BZ25">
        <v>0</v>
      </c>
      <c r="CA25">
        <v>0</v>
      </c>
      <c r="CB25" t="s">
        <v>169</v>
      </c>
      <c r="CC25">
        <v>8.6999999999999993</v>
      </c>
      <c r="CD25" t="s">
        <v>164</v>
      </c>
      <c r="CE25">
        <v>0</v>
      </c>
      <c r="CF25">
        <v>0</v>
      </c>
      <c r="CG25" t="s">
        <v>164</v>
      </c>
      <c r="CH25">
        <v>0</v>
      </c>
      <c r="CI25">
        <v>0.2</v>
      </c>
      <c r="CJ25">
        <v>8.6999999999999993</v>
      </c>
      <c r="CK25" t="s">
        <v>164</v>
      </c>
      <c r="CL25" t="s">
        <v>164</v>
      </c>
      <c r="CM25" t="s">
        <v>164</v>
      </c>
      <c r="CN25" t="s">
        <v>164</v>
      </c>
      <c r="CO25">
        <v>0</v>
      </c>
      <c r="CP25" t="s">
        <v>200</v>
      </c>
      <c r="CQ25">
        <v>30</v>
      </c>
      <c r="CR25">
        <v>2.61</v>
      </c>
      <c r="CS25">
        <v>0.2</v>
      </c>
      <c r="CT25">
        <v>4347.1899999999996</v>
      </c>
      <c r="CU25" t="s">
        <v>171</v>
      </c>
      <c r="CV25">
        <v>25</v>
      </c>
      <c r="CW25">
        <v>2.1749999999999998</v>
      </c>
      <c r="CX25">
        <v>0.16</v>
      </c>
      <c r="CY25" t="s">
        <v>222</v>
      </c>
      <c r="CZ25">
        <v>7.5</v>
      </c>
      <c r="DA25">
        <v>0.65249999999999997</v>
      </c>
      <c r="DB25">
        <v>0.05</v>
      </c>
      <c r="DC25" t="s">
        <v>165</v>
      </c>
      <c r="DD25">
        <v>7.5</v>
      </c>
      <c r="DE25">
        <v>0.65249999999999997</v>
      </c>
      <c r="DF25">
        <v>0.05</v>
      </c>
      <c r="DG25">
        <v>0</v>
      </c>
      <c r="DH25">
        <v>0</v>
      </c>
      <c r="DI25">
        <v>0</v>
      </c>
      <c r="DJ25" t="s">
        <v>171</v>
      </c>
      <c r="DK25">
        <v>5</v>
      </c>
      <c r="DL25">
        <v>0.435</v>
      </c>
      <c r="DM25">
        <v>0.03</v>
      </c>
      <c r="DN25" t="s">
        <v>171</v>
      </c>
      <c r="DO25">
        <v>25</v>
      </c>
      <c r="DP25">
        <v>2.1749999999999998</v>
      </c>
      <c r="DQ25">
        <v>0.16</v>
      </c>
      <c r="DR25" t="s">
        <v>164</v>
      </c>
      <c r="DS25">
        <v>0</v>
      </c>
      <c r="DT25">
        <v>0</v>
      </c>
      <c r="DU25" t="s">
        <v>164</v>
      </c>
      <c r="DV25">
        <v>0</v>
      </c>
      <c r="DW25">
        <v>0</v>
      </c>
      <c r="DX25" t="s">
        <v>164</v>
      </c>
      <c r="DY25" t="s">
        <v>164</v>
      </c>
      <c r="DZ25" t="s">
        <v>164</v>
      </c>
      <c r="EA25" t="s">
        <v>164</v>
      </c>
      <c r="EB25">
        <v>0</v>
      </c>
      <c r="EC25">
        <v>0</v>
      </c>
      <c r="ED25">
        <v>13.05</v>
      </c>
      <c r="EE25">
        <v>0.98</v>
      </c>
      <c r="EF25">
        <v>2.0020566090040005E+19</v>
      </c>
      <c r="EG25">
        <v>3.0040567E+19</v>
      </c>
      <c r="EH25" t="s">
        <v>310</v>
      </c>
      <c r="EI25" t="s">
        <v>310</v>
      </c>
      <c r="EJ25" t="s">
        <v>311</v>
      </c>
      <c r="EK25" t="s">
        <v>312</v>
      </c>
      <c r="EL25" t="s">
        <v>224</v>
      </c>
      <c r="EM25" t="s">
        <v>164</v>
      </c>
      <c r="EN25" t="s">
        <v>164</v>
      </c>
      <c r="EO25" t="s">
        <v>164</v>
      </c>
      <c r="EP25" t="s">
        <v>164</v>
      </c>
      <c r="EQ25" t="s">
        <v>164</v>
      </c>
      <c r="ER25" t="s">
        <v>164</v>
      </c>
      <c r="ES25" t="s">
        <v>164</v>
      </c>
      <c r="ET25" t="s">
        <v>164</v>
      </c>
      <c r="EU25" t="s">
        <v>164</v>
      </c>
      <c r="EV25">
        <v>4347.1899999999996</v>
      </c>
      <c r="EW25">
        <v>0</v>
      </c>
      <c r="EX25">
        <v>0</v>
      </c>
      <c r="EY25" t="s">
        <v>164</v>
      </c>
      <c r="EZ25" t="s">
        <v>172</v>
      </c>
      <c r="FA25" t="s">
        <v>164</v>
      </c>
      <c r="FB25">
        <v>0</v>
      </c>
      <c r="FC25">
        <v>0</v>
      </c>
    </row>
    <row r="26" spans="1:159" x14ac:dyDescent="0.25">
      <c r="A26" t="s">
        <v>145</v>
      </c>
      <c r="B26" t="s">
        <v>145</v>
      </c>
      <c r="C26">
        <v>9879049859</v>
      </c>
      <c r="D26" t="s">
        <v>146</v>
      </c>
      <c r="E26" t="s">
        <v>200</v>
      </c>
      <c r="F26" s="1" t="s">
        <v>257</v>
      </c>
      <c r="G26" t="s">
        <v>226</v>
      </c>
      <c r="H26" t="s">
        <v>227</v>
      </c>
      <c r="I26" t="s">
        <v>258</v>
      </c>
      <c r="J26" t="s">
        <v>229</v>
      </c>
      <c r="K26" t="s">
        <v>215</v>
      </c>
      <c r="L26" s="2">
        <v>0.5</v>
      </c>
      <c r="M26" s="2">
        <v>2350</v>
      </c>
      <c r="N26" s="2" t="s">
        <v>154</v>
      </c>
      <c r="O26" t="s">
        <v>259</v>
      </c>
      <c r="P26" t="s">
        <v>313</v>
      </c>
      <c r="Q26">
        <v>35082</v>
      </c>
      <c r="R26">
        <v>522461</v>
      </c>
      <c r="S26" s="1" t="s">
        <v>210</v>
      </c>
      <c r="T26" t="s">
        <v>144</v>
      </c>
      <c r="U26">
        <v>2628178189</v>
      </c>
      <c r="V26" s="2" t="s">
        <v>314</v>
      </c>
      <c r="W26" s="2" t="s">
        <v>314</v>
      </c>
      <c r="X26">
        <v>1129861</v>
      </c>
      <c r="Y26">
        <v>0</v>
      </c>
      <c r="Z26" t="s">
        <v>164</v>
      </c>
      <c r="AA26">
        <v>9879049859</v>
      </c>
      <c r="AB26">
        <v>123</v>
      </c>
      <c r="AC26" t="s">
        <v>161</v>
      </c>
      <c r="AD26" t="s">
        <v>162</v>
      </c>
      <c r="AE26" t="s">
        <v>163</v>
      </c>
      <c r="AF26" t="s">
        <v>229</v>
      </c>
      <c r="AG26">
        <v>5999</v>
      </c>
      <c r="AH26">
        <v>44</v>
      </c>
      <c r="AI26" t="s">
        <v>164</v>
      </c>
      <c r="AJ26">
        <v>200185</v>
      </c>
      <c r="AK26" t="s">
        <v>164</v>
      </c>
      <c r="AL26" t="s">
        <v>165</v>
      </c>
      <c r="AM26" t="s">
        <v>315</v>
      </c>
      <c r="AN26">
        <v>566</v>
      </c>
      <c r="AO26">
        <v>522461</v>
      </c>
      <c r="AP26">
        <v>566</v>
      </c>
      <c r="AQ26">
        <v>9879049859</v>
      </c>
      <c r="AR26">
        <v>9879049859</v>
      </c>
      <c r="AS26" t="s">
        <v>166</v>
      </c>
      <c r="AT26" t="s">
        <v>263</v>
      </c>
      <c r="AU26" t="s">
        <v>164</v>
      </c>
      <c r="AV26" t="s">
        <v>209</v>
      </c>
      <c r="AW26" s="2">
        <v>0.5</v>
      </c>
      <c r="AX26">
        <v>2350</v>
      </c>
      <c r="AY26">
        <v>2350</v>
      </c>
      <c r="AZ26" s="10">
        <f t="shared" si="0"/>
        <v>2350</v>
      </c>
      <c r="BA26" s="10">
        <v>350</v>
      </c>
      <c r="BB26" s="10">
        <f t="shared" si="1"/>
        <v>2000</v>
      </c>
      <c r="BC26" s="11">
        <f t="shared" si="2"/>
        <v>352.00000000000006</v>
      </c>
      <c r="BD26" s="12">
        <f t="shared" si="3"/>
        <v>1600</v>
      </c>
      <c r="BE26" s="13">
        <f t="shared" si="4"/>
        <v>48</v>
      </c>
      <c r="BF26" s="10">
        <v>250</v>
      </c>
      <c r="BG26" s="14">
        <f t="shared" si="5"/>
        <v>81.25</v>
      </c>
      <c r="BH26" s="14"/>
      <c r="BI26" s="15"/>
      <c r="BJ26" s="10">
        <f t="shared" si="6"/>
        <v>18.75</v>
      </c>
      <c r="BK26" t="s">
        <v>164</v>
      </c>
      <c r="BL26" t="s">
        <v>164</v>
      </c>
      <c r="BM26" t="s">
        <v>164</v>
      </c>
      <c r="BN26" t="s">
        <v>164</v>
      </c>
      <c r="BO26">
        <v>566</v>
      </c>
      <c r="BP26">
        <v>566</v>
      </c>
      <c r="BQ26">
        <v>2350</v>
      </c>
      <c r="BR26">
        <v>1000</v>
      </c>
      <c r="BS26">
        <v>11.75</v>
      </c>
      <c r="BT26">
        <v>0.88</v>
      </c>
      <c r="BU26">
        <v>0</v>
      </c>
      <c r="BV26">
        <v>2337.3688000000002</v>
      </c>
      <c r="BW26">
        <v>0</v>
      </c>
      <c r="BX26" t="s">
        <v>164</v>
      </c>
      <c r="BY26" t="s">
        <v>164</v>
      </c>
      <c r="BZ26">
        <v>0</v>
      </c>
      <c r="CA26">
        <v>0</v>
      </c>
      <c r="CB26" t="s">
        <v>169</v>
      </c>
      <c r="CC26">
        <v>4.7</v>
      </c>
      <c r="CD26" t="s">
        <v>164</v>
      </c>
      <c r="CE26">
        <v>0</v>
      </c>
      <c r="CF26">
        <v>0</v>
      </c>
      <c r="CG26" t="s">
        <v>164</v>
      </c>
      <c r="CH26">
        <v>0</v>
      </c>
      <c r="CI26">
        <v>0.2</v>
      </c>
      <c r="CJ26">
        <v>4.7</v>
      </c>
      <c r="CK26" t="s">
        <v>164</v>
      </c>
      <c r="CL26" t="s">
        <v>164</v>
      </c>
      <c r="CM26" t="s">
        <v>164</v>
      </c>
      <c r="CN26" t="s">
        <v>164</v>
      </c>
      <c r="CO26">
        <v>0</v>
      </c>
      <c r="CP26" t="s">
        <v>200</v>
      </c>
      <c r="CQ26">
        <v>30</v>
      </c>
      <c r="CR26">
        <v>1.41</v>
      </c>
      <c r="CS26">
        <v>0.11</v>
      </c>
      <c r="CT26">
        <v>2348.48</v>
      </c>
      <c r="CU26" t="s">
        <v>171</v>
      </c>
      <c r="CV26">
        <v>25</v>
      </c>
      <c r="CW26">
        <v>1.175</v>
      </c>
      <c r="CX26">
        <v>0.09</v>
      </c>
      <c r="CY26" t="s">
        <v>222</v>
      </c>
      <c r="CZ26">
        <v>7.5</v>
      </c>
      <c r="DA26">
        <v>0.35249999999999998</v>
      </c>
      <c r="DB26">
        <v>0.03</v>
      </c>
      <c r="DC26" t="s">
        <v>165</v>
      </c>
      <c r="DD26">
        <v>7.5</v>
      </c>
      <c r="DE26">
        <v>0.35249999999999998</v>
      </c>
      <c r="DF26">
        <v>0.03</v>
      </c>
      <c r="DG26">
        <v>0</v>
      </c>
      <c r="DH26">
        <v>0</v>
      </c>
      <c r="DI26">
        <v>0</v>
      </c>
      <c r="DJ26" t="s">
        <v>171</v>
      </c>
      <c r="DK26">
        <v>5</v>
      </c>
      <c r="DL26">
        <v>0.23499999999999999</v>
      </c>
      <c r="DM26">
        <v>0.02</v>
      </c>
      <c r="DN26" t="s">
        <v>171</v>
      </c>
      <c r="DO26">
        <v>25</v>
      </c>
      <c r="DP26">
        <v>1.175</v>
      </c>
      <c r="DQ26">
        <v>0.09</v>
      </c>
      <c r="DR26" t="s">
        <v>164</v>
      </c>
      <c r="DS26">
        <v>0</v>
      </c>
      <c r="DT26">
        <v>0</v>
      </c>
      <c r="DU26" t="s">
        <v>164</v>
      </c>
      <c r="DV26">
        <v>0</v>
      </c>
      <c r="DW26">
        <v>0</v>
      </c>
      <c r="DX26" t="s">
        <v>164</v>
      </c>
      <c r="DY26" t="s">
        <v>164</v>
      </c>
      <c r="DZ26" t="s">
        <v>164</v>
      </c>
      <c r="EA26" t="s">
        <v>164</v>
      </c>
      <c r="EB26">
        <v>0</v>
      </c>
      <c r="EC26">
        <v>0</v>
      </c>
      <c r="ED26">
        <v>7.05</v>
      </c>
      <c r="EE26">
        <v>0.51</v>
      </c>
      <c r="EF26">
        <v>2.0020566090040005E+19</v>
      </c>
      <c r="EG26">
        <v>3.0040567E+19</v>
      </c>
      <c r="EH26" t="s">
        <v>314</v>
      </c>
      <c r="EI26" t="s">
        <v>314</v>
      </c>
      <c r="EJ26" t="s">
        <v>315</v>
      </c>
      <c r="EK26" t="s">
        <v>316</v>
      </c>
      <c r="EL26" t="s">
        <v>224</v>
      </c>
      <c r="EM26" t="s">
        <v>164</v>
      </c>
      <c r="EN26" t="s">
        <v>164</v>
      </c>
      <c r="EO26" t="s">
        <v>164</v>
      </c>
      <c r="EP26" t="s">
        <v>164</v>
      </c>
      <c r="EQ26" t="s">
        <v>164</v>
      </c>
      <c r="ER26" t="s">
        <v>164</v>
      </c>
      <c r="ES26" t="s">
        <v>164</v>
      </c>
      <c r="ET26" t="s">
        <v>164</v>
      </c>
      <c r="EU26" t="s">
        <v>164</v>
      </c>
      <c r="EV26">
        <v>2348.48</v>
      </c>
      <c r="EW26">
        <v>0</v>
      </c>
      <c r="EX26">
        <v>0</v>
      </c>
      <c r="EY26" t="s">
        <v>164</v>
      </c>
      <c r="EZ26" t="s">
        <v>172</v>
      </c>
      <c r="FA26" t="s">
        <v>164</v>
      </c>
      <c r="FB26">
        <v>0</v>
      </c>
      <c r="FC26">
        <v>0</v>
      </c>
    </row>
    <row r="27" spans="1:159" x14ac:dyDescent="0.25">
      <c r="A27" t="s">
        <v>145</v>
      </c>
      <c r="B27" t="s">
        <v>145</v>
      </c>
      <c r="C27">
        <v>9879013489</v>
      </c>
      <c r="D27" t="s">
        <v>146</v>
      </c>
      <c r="E27" t="s">
        <v>200</v>
      </c>
      <c r="F27" s="1" t="s">
        <v>257</v>
      </c>
      <c r="G27" t="s">
        <v>226</v>
      </c>
      <c r="H27" t="s">
        <v>227</v>
      </c>
      <c r="I27" t="s">
        <v>258</v>
      </c>
      <c r="J27" t="s">
        <v>229</v>
      </c>
      <c r="K27" t="s">
        <v>215</v>
      </c>
      <c r="L27" s="2">
        <v>0.5</v>
      </c>
      <c r="M27" s="2">
        <v>5850</v>
      </c>
      <c r="N27" s="2" t="s">
        <v>154</v>
      </c>
      <c r="O27" t="s">
        <v>259</v>
      </c>
      <c r="P27" t="s">
        <v>317</v>
      </c>
      <c r="Q27">
        <v>35082</v>
      </c>
      <c r="R27">
        <v>524196</v>
      </c>
      <c r="S27" s="1" t="s">
        <v>210</v>
      </c>
      <c r="T27" t="s">
        <v>144</v>
      </c>
      <c r="U27">
        <v>2628175351</v>
      </c>
      <c r="V27" s="2" t="s">
        <v>318</v>
      </c>
      <c r="W27" s="2" t="s">
        <v>318</v>
      </c>
      <c r="X27">
        <v>1129861</v>
      </c>
      <c r="Y27">
        <v>0</v>
      </c>
      <c r="Z27" t="s">
        <v>164</v>
      </c>
      <c r="AA27">
        <v>9879013489</v>
      </c>
      <c r="AB27">
        <v>123</v>
      </c>
      <c r="AC27" t="s">
        <v>161</v>
      </c>
      <c r="AD27" t="s">
        <v>162</v>
      </c>
      <c r="AE27" t="s">
        <v>163</v>
      </c>
      <c r="AF27" t="s">
        <v>229</v>
      </c>
      <c r="AG27">
        <v>5999</v>
      </c>
      <c r="AH27">
        <v>44</v>
      </c>
      <c r="AI27" t="s">
        <v>164</v>
      </c>
      <c r="AJ27">
        <v>200185</v>
      </c>
      <c r="AK27" t="s">
        <v>164</v>
      </c>
      <c r="AL27" t="s">
        <v>165</v>
      </c>
      <c r="AM27" t="s">
        <v>319</v>
      </c>
      <c r="AN27">
        <v>566</v>
      </c>
      <c r="AO27">
        <v>524196</v>
      </c>
      <c r="AP27">
        <v>566</v>
      </c>
      <c r="AQ27">
        <v>9879013489</v>
      </c>
      <c r="AR27">
        <v>9879013489</v>
      </c>
      <c r="AS27" t="s">
        <v>166</v>
      </c>
      <c r="AT27" t="s">
        <v>263</v>
      </c>
      <c r="AU27" t="s">
        <v>164</v>
      </c>
      <c r="AV27" t="s">
        <v>209</v>
      </c>
      <c r="AW27" s="2">
        <v>0.5</v>
      </c>
      <c r="AX27">
        <v>5850</v>
      </c>
      <c r="AY27">
        <v>5850</v>
      </c>
      <c r="AZ27" s="10">
        <f t="shared" si="0"/>
        <v>5850</v>
      </c>
      <c r="BA27" s="10">
        <v>350</v>
      </c>
      <c r="BB27" s="10">
        <f t="shared" si="1"/>
        <v>5500</v>
      </c>
      <c r="BC27" s="11">
        <f t="shared" si="2"/>
        <v>968.00000000000011</v>
      </c>
      <c r="BD27" s="12">
        <f t="shared" si="3"/>
        <v>4400</v>
      </c>
      <c r="BE27" s="13">
        <f t="shared" si="4"/>
        <v>132</v>
      </c>
      <c r="BF27" s="10">
        <v>250</v>
      </c>
      <c r="BG27" s="14">
        <f t="shared" si="5"/>
        <v>81.25</v>
      </c>
      <c r="BH27" s="14"/>
      <c r="BI27" s="15"/>
      <c r="BJ27" s="10">
        <f t="shared" si="6"/>
        <v>18.75</v>
      </c>
      <c r="BK27" t="s">
        <v>164</v>
      </c>
      <c r="BL27" t="s">
        <v>164</v>
      </c>
      <c r="BM27" t="s">
        <v>164</v>
      </c>
      <c r="BN27" t="s">
        <v>164</v>
      </c>
      <c r="BO27">
        <v>566</v>
      </c>
      <c r="BP27">
        <v>566</v>
      </c>
      <c r="BQ27">
        <v>5850</v>
      </c>
      <c r="BR27">
        <v>1000</v>
      </c>
      <c r="BS27">
        <v>29.25</v>
      </c>
      <c r="BT27">
        <v>2.19</v>
      </c>
      <c r="BU27">
        <v>0</v>
      </c>
      <c r="BV27">
        <v>5818.5563000000002</v>
      </c>
      <c r="BW27">
        <v>0</v>
      </c>
      <c r="BX27" t="s">
        <v>164</v>
      </c>
      <c r="BY27" t="s">
        <v>164</v>
      </c>
      <c r="BZ27">
        <v>0</v>
      </c>
      <c r="CA27">
        <v>0</v>
      </c>
      <c r="CB27" t="s">
        <v>169</v>
      </c>
      <c r="CC27">
        <v>11.7</v>
      </c>
      <c r="CD27" t="s">
        <v>164</v>
      </c>
      <c r="CE27">
        <v>0</v>
      </c>
      <c r="CF27">
        <v>0</v>
      </c>
      <c r="CG27" t="s">
        <v>164</v>
      </c>
      <c r="CH27">
        <v>0</v>
      </c>
      <c r="CI27">
        <v>0.2</v>
      </c>
      <c r="CJ27">
        <v>11.7</v>
      </c>
      <c r="CK27" t="s">
        <v>164</v>
      </c>
      <c r="CL27" t="s">
        <v>164</v>
      </c>
      <c r="CM27" t="s">
        <v>164</v>
      </c>
      <c r="CN27" t="s">
        <v>164</v>
      </c>
      <c r="CO27">
        <v>0</v>
      </c>
      <c r="CP27" t="s">
        <v>200</v>
      </c>
      <c r="CQ27">
        <v>30</v>
      </c>
      <c r="CR27">
        <v>3.51</v>
      </c>
      <c r="CS27">
        <v>0.26</v>
      </c>
      <c r="CT27">
        <v>5846.23</v>
      </c>
      <c r="CU27" t="s">
        <v>171</v>
      </c>
      <c r="CV27">
        <v>25</v>
      </c>
      <c r="CW27">
        <v>2.9249999999999998</v>
      </c>
      <c r="CX27">
        <v>0.22</v>
      </c>
      <c r="CY27" t="s">
        <v>222</v>
      </c>
      <c r="CZ27">
        <v>7.5</v>
      </c>
      <c r="DA27">
        <v>0.87749999999999995</v>
      </c>
      <c r="DB27">
        <v>7.0000000000000007E-2</v>
      </c>
      <c r="DC27" t="s">
        <v>165</v>
      </c>
      <c r="DD27">
        <v>7.5</v>
      </c>
      <c r="DE27">
        <v>0.87749999999999995</v>
      </c>
      <c r="DF27">
        <v>7.0000000000000007E-2</v>
      </c>
      <c r="DG27">
        <v>0</v>
      </c>
      <c r="DH27">
        <v>0</v>
      </c>
      <c r="DI27">
        <v>0</v>
      </c>
      <c r="DJ27" t="s">
        <v>171</v>
      </c>
      <c r="DK27">
        <v>5</v>
      </c>
      <c r="DL27">
        <v>0.58499999999999996</v>
      </c>
      <c r="DM27">
        <v>0.04</v>
      </c>
      <c r="DN27" t="s">
        <v>171</v>
      </c>
      <c r="DO27">
        <v>25</v>
      </c>
      <c r="DP27">
        <v>2.9249999999999998</v>
      </c>
      <c r="DQ27">
        <v>0.22</v>
      </c>
      <c r="DR27" t="s">
        <v>164</v>
      </c>
      <c r="DS27">
        <v>0</v>
      </c>
      <c r="DT27">
        <v>0</v>
      </c>
      <c r="DU27" t="s">
        <v>164</v>
      </c>
      <c r="DV27">
        <v>0</v>
      </c>
      <c r="DW27">
        <v>0</v>
      </c>
      <c r="DX27" t="s">
        <v>164</v>
      </c>
      <c r="DY27" t="s">
        <v>164</v>
      </c>
      <c r="DZ27" t="s">
        <v>164</v>
      </c>
      <c r="EA27" t="s">
        <v>164</v>
      </c>
      <c r="EB27">
        <v>0</v>
      </c>
      <c r="EC27">
        <v>0</v>
      </c>
      <c r="ED27">
        <v>17.55</v>
      </c>
      <c r="EE27">
        <v>1.31</v>
      </c>
      <c r="EF27">
        <v>2.0020566090040005E+19</v>
      </c>
      <c r="EG27">
        <v>3.0040567E+19</v>
      </c>
      <c r="EH27" t="s">
        <v>318</v>
      </c>
      <c r="EI27" t="s">
        <v>318</v>
      </c>
      <c r="EJ27" t="s">
        <v>319</v>
      </c>
      <c r="EK27" t="s">
        <v>320</v>
      </c>
      <c r="EL27" t="s">
        <v>224</v>
      </c>
      <c r="EM27" t="s">
        <v>164</v>
      </c>
      <c r="EN27" t="s">
        <v>164</v>
      </c>
      <c r="EO27" t="s">
        <v>164</v>
      </c>
      <c r="EP27" t="s">
        <v>164</v>
      </c>
      <c r="EQ27" t="s">
        <v>164</v>
      </c>
      <c r="ER27" t="s">
        <v>164</v>
      </c>
      <c r="ES27" t="s">
        <v>164</v>
      </c>
      <c r="ET27" t="s">
        <v>164</v>
      </c>
      <c r="EU27" t="s">
        <v>164</v>
      </c>
      <c r="EV27">
        <v>5846.23</v>
      </c>
      <c r="EW27">
        <v>0</v>
      </c>
      <c r="EX27">
        <v>0</v>
      </c>
      <c r="EY27" t="s">
        <v>164</v>
      </c>
      <c r="EZ27" t="s">
        <v>172</v>
      </c>
      <c r="FA27" t="s">
        <v>164</v>
      </c>
      <c r="FB27">
        <v>0</v>
      </c>
      <c r="FC27">
        <v>0</v>
      </c>
    </row>
  </sheetData>
  <autoFilter ref="A1:FC27" xr:uid="{BE5EAB46-14C6-4DCE-93B6-BD9B891C6C6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9F8A-28BC-41CF-BDC9-93592C7C0487}">
  <dimension ref="A1:EV4"/>
  <sheetViews>
    <sheetView topLeftCell="AR1" workbookViewId="0">
      <selection activeCell="BB4" activeCellId="2" sqref="AZ4 BA4 BB4"/>
    </sheetView>
  </sheetViews>
  <sheetFormatPr defaultRowHeight="15" x14ac:dyDescent="0.25"/>
  <cols>
    <col min="52" max="52" width="20.42578125" style="5" bestFit="1" customWidth="1"/>
    <col min="53" max="53" width="21.28515625" style="5" bestFit="1" customWidth="1"/>
    <col min="54" max="55" width="17.28515625" style="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3" t="s">
        <v>321</v>
      </c>
      <c r="BA1" s="3" t="s">
        <v>322</v>
      </c>
      <c r="BB1" s="3" t="s">
        <v>323</v>
      </c>
      <c r="BC1" s="3" t="s">
        <v>324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21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9878153873</v>
      </c>
      <c r="D2" t="s">
        <v>146</v>
      </c>
      <c r="E2" t="s">
        <v>200</v>
      </c>
      <c r="F2" s="1" t="s">
        <v>148</v>
      </c>
      <c r="G2" t="s">
        <v>201</v>
      </c>
      <c r="H2" t="s">
        <v>202</v>
      </c>
      <c r="I2" t="s">
        <v>203</v>
      </c>
      <c r="J2" t="s">
        <v>204</v>
      </c>
      <c r="K2" t="s">
        <v>153</v>
      </c>
      <c r="L2" s="2">
        <v>0.5</v>
      </c>
      <c r="M2" s="2">
        <v>280000</v>
      </c>
      <c r="N2" s="2" t="s">
        <v>154</v>
      </c>
      <c r="O2" t="s">
        <v>205</v>
      </c>
      <c r="P2" t="s">
        <v>206</v>
      </c>
      <c r="Q2">
        <v>35081</v>
      </c>
      <c r="R2">
        <v>909160</v>
      </c>
      <c r="S2" s="1" t="s">
        <v>158</v>
      </c>
      <c r="T2" t="s">
        <v>144</v>
      </c>
      <c r="U2">
        <v>2627901485</v>
      </c>
      <c r="V2" s="2" t="s">
        <v>207</v>
      </c>
      <c r="W2" s="2" t="s">
        <v>207</v>
      </c>
      <c r="X2">
        <v>7222277</v>
      </c>
      <c r="Y2">
        <v>1001056</v>
      </c>
      <c r="Z2">
        <v>25566308</v>
      </c>
      <c r="AA2">
        <v>9878153873</v>
      </c>
      <c r="AB2">
        <v>908662</v>
      </c>
      <c r="AC2" t="s">
        <v>161</v>
      </c>
      <c r="AD2" t="s">
        <v>162</v>
      </c>
      <c r="AE2" t="s">
        <v>163</v>
      </c>
      <c r="AF2" t="s">
        <v>204</v>
      </c>
      <c r="AG2">
        <v>5999</v>
      </c>
      <c r="AH2">
        <v>63</v>
      </c>
      <c r="AI2" t="s">
        <v>164</v>
      </c>
      <c r="AJ2" t="s">
        <v>164</v>
      </c>
      <c r="AK2" t="s">
        <v>164</v>
      </c>
      <c r="AL2" t="s">
        <v>165</v>
      </c>
      <c r="AM2" t="s">
        <v>207</v>
      </c>
      <c r="AN2">
        <v>566</v>
      </c>
      <c r="AO2">
        <v>909160</v>
      </c>
      <c r="AP2">
        <v>566</v>
      </c>
      <c r="AQ2">
        <v>9878153873</v>
      </c>
      <c r="AR2">
        <v>9878153873</v>
      </c>
      <c r="AS2" t="s">
        <v>166</v>
      </c>
      <c r="AT2" t="s">
        <v>208</v>
      </c>
      <c r="AU2" t="s">
        <v>164</v>
      </c>
      <c r="AV2" t="s">
        <v>209</v>
      </c>
      <c r="AW2" s="2">
        <v>0.5</v>
      </c>
      <c r="AX2">
        <v>280000</v>
      </c>
      <c r="AY2">
        <v>280000</v>
      </c>
      <c r="AZ2" s="4">
        <f t="shared" ref="AZ2" si="0">AY2*88%</f>
        <v>246400</v>
      </c>
      <c r="BA2" s="4">
        <f t="shared" ref="BA2" si="1">2%*AY2</f>
        <v>5600</v>
      </c>
      <c r="BB2" s="4">
        <f t="shared" ref="BB2" si="2">AY2*10%-BC2</f>
        <v>27580</v>
      </c>
      <c r="BC2" s="4">
        <f t="shared" ref="BC2" si="3">7.5%*BA2</f>
        <v>420</v>
      </c>
      <c r="BD2" t="s">
        <v>164</v>
      </c>
      <c r="BE2" t="s">
        <v>164</v>
      </c>
      <c r="BF2" t="s">
        <v>164</v>
      </c>
      <c r="BG2" t="s">
        <v>164</v>
      </c>
      <c r="BH2">
        <v>566</v>
      </c>
      <c r="BI2">
        <v>566</v>
      </c>
      <c r="BJ2">
        <v>280000</v>
      </c>
      <c r="BK2">
        <v>1000</v>
      </c>
      <c r="BL2">
        <v>1000</v>
      </c>
      <c r="BM2">
        <v>75</v>
      </c>
      <c r="BN2">
        <v>0</v>
      </c>
      <c r="BO2">
        <v>278925</v>
      </c>
      <c r="BP2">
        <v>0</v>
      </c>
      <c r="BQ2" t="s">
        <v>164</v>
      </c>
      <c r="BR2" t="s">
        <v>164</v>
      </c>
      <c r="BS2">
        <v>0</v>
      </c>
      <c r="BT2">
        <v>0</v>
      </c>
      <c r="BU2" t="s">
        <v>169</v>
      </c>
      <c r="BV2">
        <v>560</v>
      </c>
      <c r="BW2" t="s">
        <v>164</v>
      </c>
      <c r="BX2">
        <v>0</v>
      </c>
      <c r="BY2">
        <v>0</v>
      </c>
      <c r="BZ2" t="s">
        <v>170</v>
      </c>
      <c r="CA2">
        <v>0</v>
      </c>
      <c r="CB2">
        <v>0.2</v>
      </c>
      <c r="CC2">
        <v>560</v>
      </c>
      <c r="CD2" t="s">
        <v>164</v>
      </c>
      <c r="CE2" t="s">
        <v>170</v>
      </c>
      <c r="CF2" t="s">
        <v>164</v>
      </c>
      <c r="CG2" t="s">
        <v>164</v>
      </c>
      <c r="CH2">
        <v>0</v>
      </c>
      <c r="CI2" t="s">
        <v>200</v>
      </c>
      <c r="CJ2">
        <v>30</v>
      </c>
      <c r="CK2">
        <v>168</v>
      </c>
      <c r="CL2">
        <v>12.6</v>
      </c>
      <c r="CM2">
        <v>279819.40000000002</v>
      </c>
      <c r="CN2" t="s">
        <v>171</v>
      </c>
      <c r="CO2">
        <v>25</v>
      </c>
      <c r="CP2">
        <v>140</v>
      </c>
      <c r="CQ2">
        <v>10.5</v>
      </c>
      <c r="CR2" t="s">
        <v>171</v>
      </c>
      <c r="CS2">
        <v>7.5</v>
      </c>
      <c r="CT2">
        <v>42</v>
      </c>
      <c r="CU2">
        <v>3.15</v>
      </c>
      <c r="CV2" t="s">
        <v>165</v>
      </c>
      <c r="CW2">
        <v>7.5</v>
      </c>
      <c r="CX2">
        <v>42</v>
      </c>
      <c r="CY2">
        <v>3.15</v>
      </c>
      <c r="CZ2">
        <v>0</v>
      </c>
      <c r="DA2">
        <v>0</v>
      </c>
      <c r="DB2">
        <v>0</v>
      </c>
      <c r="DC2" t="s">
        <v>171</v>
      </c>
      <c r="DD2">
        <v>5</v>
      </c>
      <c r="DE2">
        <v>28</v>
      </c>
      <c r="DF2">
        <v>2.1</v>
      </c>
      <c r="DG2" t="s">
        <v>171</v>
      </c>
      <c r="DH2">
        <v>25</v>
      </c>
      <c r="DI2">
        <v>140</v>
      </c>
      <c r="DJ2">
        <v>10.5</v>
      </c>
      <c r="DK2" t="s">
        <v>164</v>
      </c>
      <c r="DL2">
        <v>0</v>
      </c>
      <c r="DM2">
        <v>0</v>
      </c>
      <c r="DN2" t="s">
        <v>164</v>
      </c>
      <c r="DO2">
        <v>0</v>
      </c>
      <c r="DP2">
        <v>0</v>
      </c>
      <c r="DQ2" t="s">
        <v>164</v>
      </c>
      <c r="DR2" t="s">
        <v>164</v>
      </c>
      <c r="DS2" t="s">
        <v>164</v>
      </c>
      <c r="DT2" t="s">
        <v>164</v>
      </c>
      <c r="DU2">
        <v>0</v>
      </c>
      <c r="DV2">
        <v>0</v>
      </c>
      <c r="DW2">
        <v>440</v>
      </c>
      <c r="DX2">
        <v>33</v>
      </c>
      <c r="DY2">
        <v>2.0020566090040005E+19</v>
      </c>
      <c r="DZ2">
        <v>3.0040567E+19</v>
      </c>
      <c r="EA2" t="s">
        <v>207</v>
      </c>
      <c r="EB2" t="s">
        <v>207</v>
      </c>
      <c r="EC2" t="s">
        <v>164</v>
      </c>
      <c r="ED2" t="s">
        <v>164</v>
      </c>
      <c r="EE2" t="s">
        <v>126</v>
      </c>
      <c r="EF2" t="s">
        <v>164</v>
      </c>
      <c r="EG2" t="s">
        <v>164</v>
      </c>
      <c r="EH2" t="s">
        <v>164</v>
      </c>
      <c r="EI2" t="s">
        <v>164</v>
      </c>
      <c r="EJ2" t="s">
        <v>164</v>
      </c>
      <c r="EK2" t="s">
        <v>164</v>
      </c>
      <c r="EL2" t="s">
        <v>164</v>
      </c>
      <c r="EM2" t="s">
        <v>164</v>
      </c>
      <c r="EN2" t="s">
        <v>164</v>
      </c>
      <c r="EO2">
        <v>279819.40000000002</v>
      </c>
      <c r="EP2">
        <v>0</v>
      </c>
      <c r="EQ2">
        <v>0</v>
      </c>
      <c r="ER2" t="s">
        <v>164</v>
      </c>
      <c r="ES2" t="s">
        <v>172</v>
      </c>
      <c r="ET2" t="s">
        <v>172</v>
      </c>
      <c r="EU2">
        <v>0</v>
      </c>
      <c r="EV2">
        <v>0</v>
      </c>
    </row>
    <row r="3" spans="1:152" x14ac:dyDescent="0.25">
      <c r="A3" t="s">
        <v>144</v>
      </c>
      <c r="B3" t="s">
        <v>145</v>
      </c>
      <c r="C3">
        <v>9877491411</v>
      </c>
      <c r="D3" t="s">
        <v>146</v>
      </c>
      <c r="E3" t="s">
        <v>210</v>
      </c>
      <c r="F3" s="1" t="s">
        <v>148</v>
      </c>
      <c r="G3" t="s">
        <v>211</v>
      </c>
      <c r="H3" t="s">
        <v>212</v>
      </c>
      <c r="I3" t="s">
        <v>213</v>
      </c>
      <c r="J3" t="s">
        <v>214</v>
      </c>
      <c r="K3" t="s">
        <v>215</v>
      </c>
      <c r="L3" s="2">
        <v>0.5</v>
      </c>
      <c r="M3" s="2">
        <v>10000</v>
      </c>
      <c r="N3" s="2" t="s">
        <v>154</v>
      </c>
      <c r="O3" t="s">
        <v>216</v>
      </c>
      <c r="P3" t="s">
        <v>217</v>
      </c>
      <c r="Q3">
        <v>35081</v>
      </c>
      <c r="R3">
        <v>847787</v>
      </c>
      <c r="S3" s="1" t="s">
        <v>158</v>
      </c>
      <c r="T3" t="s">
        <v>144</v>
      </c>
      <c r="U3">
        <v>2627818062</v>
      </c>
      <c r="V3" s="2" t="s">
        <v>218</v>
      </c>
      <c r="W3" s="2" t="s">
        <v>218</v>
      </c>
      <c r="X3">
        <v>3502832</v>
      </c>
      <c r="Y3">
        <v>0</v>
      </c>
      <c r="Z3" t="s">
        <v>164</v>
      </c>
      <c r="AA3">
        <v>9877491411</v>
      </c>
      <c r="AB3">
        <v>123</v>
      </c>
      <c r="AC3" t="s">
        <v>161</v>
      </c>
      <c r="AD3" t="s">
        <v>162</v>
      </c>
      <c r="AE3" t="s">
        <v>163</v>
      </c>
      <c r="AF3" t="s">
        <v>214</v>
      </c>
      <c r="AG3">
        <v>5999</v>
      </c>
      <c r="AH3">
        <v>63</v>
      </c>
      <c r="AI3" t="s">
        <v>164</v>
      </c>
      <c r="AJ3">
        <v>200261</v>
      </c>
      <c r="AK3" t="s">
        <v>164</v>
      </c>
      <c r="AL3" t="s">
        <v>165</v>
      </c>
      <c r="AM3" t="s">
        <v>219</v>
      </c>
      <c r="AN3">
        <v>566</v>
      </c>
      <c r="AO3">
        <v>253916</v>
      </c>
      <c r="AP3">
        <v>566</v>
      </c>
      <c r="AQ3">
        <v>9877491411</v>
      </c>
      <c r="AR3">
        <v>9877491411</v>
      </c>
      <c r="AS3" t="s">
        <v>154</v>
      </c>
      <c r="AT3" t="s">
        <v>220</v>
      </c>
      <c r="AU3" t="s">
        <v>164</v>
      </c>
      <c r="AV3" t="s">
        <v>221</v>
      </c>
      <c r="AW3" s="2">
        <v>0.5</v>
      </c>
      <c r="AX3">
        <v>10000</v>
      </c>
      <c r="AY3">
        <v>10000</v>
      </c>
      <c r="AZ3" s="4">
        <f t="shared" ref="AZ3" si="4">AY3*88%</f>
        <v>8800</v>
      </c>
      <c r="BA3" s="4">
        <f t="shared" ref="BA3" si="5">2%*AY3</f>
        <v>200</v>
      </c>
      <c r="BB3" s="4">
        <f t="shared" ref="BB3" si="6">AY3*10%-BC3</f>
        <v>985</v>
      </c>
      <c r="BC3" s="4">
        <f t="shared" ref="BC3" si="7">7.5%*BA3</f>
        <v>15</v>
      </c>
      <c r="BD3" t="s">
        <v>164</v>
      </c>
      <c r="BE3" t="s">
        <v>164</v>
      </c>
      <c r="BF3" t="s">
        <v>164</v>
      </c>
      <c r="BG3" t="s">
        <v>164</v>
      </c>
      <c r="BH3">
        <v>566</v>
      </c>
      <c r="BI3">
        <v>566</v>
      </c>
      <c r="BJ3">
        <v>10000</v>
      </c>
      <c r="BK3">
        <v>1000</v>
      </c>
      <c r="BL3">
        <v>50</v>
      </c>
      <c r="BM3">
        <v>3.75</v>
      </c>
      <c r="BN3">
        <v>0</v>
      </c>
      <c r="BO3">
        <v>9946.25</v>
      </c>
      <c r="BP3">
        <v>0</v>
      </c>
      <c r="BQ3" t="s">
        <v>164</v>
      </c>
      <c r="BR3" t="s">
        <v>164</v>
      </c>
      <c r="BS3">
        <v>0</v>
      </c>
      <c r="BT3">
        <v>0</v>
      </c>
      <c r="BU3" t="s">
        <v>169</v>
      </c>
      <c r="BV3">
        <v>20</v>
      </c>
      <c r="BW3" t="s">
        <v>164</v>
      </c>
      <c r="BX3">
        <v>0</v>
      </c>
      <c r="BY3">
        <v>0</v>
      </c>
      <c r="BZ3" t="s">
        <v>170</v>
      </c>
      <c r="CA3">
        <v>0</v>
      </c>
      <c r="CB3">
        <v>0.2</v>
      </c>
      <c r="CC3">
        <v>20</v>
      </c>
      <c r="CD3" t="s">
        <v>164</v>
      </c>
      <c r="CE3" t="s">
        <v>170</v>
      </c>
      <c r="CF3" t="s">
        <v>164</v>
      </c>
      <c r="CG3" t="s">
        <v>164</v>
      </c>
      <c r="CH3">
        <v>0</v>
      </c>
      <c r="CI3" t="s">
        <v>210</v>
      </c>
      <c r="CJ3">
        <v>30</v>
      </c>
      <c r="CK3">
        <v>6</v>
      </c>
      <c r="CL3">
        <v>0.45</v>
      </c>
      <c r="CM3">
        <v>9998.93</v>
      </c>
      <c r="CN3" t="s">
        <v>171</v>
      </c>
      <c r="CO3">
        <v>25</v>
      </c>
      <c r="CP3">
        <v>5</v>
      </c>
      <c r="CQ3">
        <v>0.38</v>
      </c>
      <c r="CR3" t="s">
        <v>222</v>
      </c>
      <c r="CS3">
        <v>7.5</v>
      </c>
      <c r="CT3">
        <v>1.5</v>
      </c>
      <c r="CU3">
        <v>0.11</v>
      </c>
      <c r="CV3" t="s">
        <v>165</v>
      </c>
      <c r="CW3">
        <v>7.5</v>
      </c>
      <c r="CX3">
        <v>1.5</v>
      </c>
      <c r="CY3">
        <v>0.11</v>
      </c>
      <c r="CZ3">
        <v>0</v>
      </c>
      <c r="DA3">
        <v>5</v>
      </c>
      <c r="DB3">
        <v>0.38</v>
      </c>
      <c r="DC3" t="s">
        <v>171</v>
      </c>
      <c r="DD3">
        <v>5</v>
      </c>
      <c r="DE3">
        <v>1</v>
      </c>
      <c r="DF3">
        <v>0.08</v>
      </c>
      <c r="DG3" t="s">
        <v>171</v>
      </c>
      <c r="DH3">
        <v>25</v>
      </c>
      <c r="DI3">
        <v>5</v>
      </c>
      <c r="DJ3">
        <v>0.38</v>
      </c>
      <c r="DK3" t="s">
        <v>164</v>
      </c>
      <c r="DL3">
        <v>0</v>
      </c>
      <c r="DM3">
        <v>0</v>
      </c>
      <c r="DN3" t="s">
        <v>164</v>
      </c>
      <c r="DO3">
        <v>0</v>
      </c>
      <c r="DP3">
        <v>0</v>
      </c>
      <c r="DQ3" t="s">
        <v>164</v>
      </c>
      <c r="DR3" t="s">
        <v>164</v>
      </c>
      <c r="DS3" t="s">
        <v>164</v>
      </c>
      <c r="DT3" t="s">
        <v>164</v>
      </c>
      <c r="DU3">
        <v>0</v>
      </c>
      <c r="DV3">
        <v>0</v>
      </c>
      <c r="DW3">
        <v>30</v>
      </c>
      <c r="DX3">
        <v>2.2400000000000002</v>
      </c>
      <c r="DY3">
        <v>2.0020566090040005E+19</v>
      </c>
      <c r="DZ3">
        <v>3.0040566E+19</v>
      </c>
      <c r="EA3" t="s">
        <v>218</v>
      </c>
      <c r="EB3" t="s">
        <v>218</v>
      </c>
      <c r="EC3" t="s">
        <v>219</v>
      </c>
      <c r="ED3" t="s">
        <v>223</v>
      </c>
      <c r="EE3" t="s">
        <v>224</v>
      </c>
      <c r="EF3" t="s">
        <v>164</v>
      </c>
      <c r="EG3" t="s">
        <v>164</v>
      </c>
      <c r="EH3" t="s">
        <v>164</v>
      </c>
      <c r="EI3" t="s">
        <v>164</v>
      </c>
      <c r="EJ3" t="s">
        <v>164</v>
      </c>
      <c r="EK3" t="s">
        <v>164</v>
      </c>
      <c r="EL3" t="s">
        <v>164</v>
      </c>
      <c r="EM3" t="s">
        <v>164</v>
      </c>
      <c r="EN3" t="s">
        <v>164</v>
      </c>
      <c r="EO3">
        <v>9998.93</v>
      </c>
      <c r="EP3">
        <v>0</v>
      </c>
      <c r="EQ3">
        <v>0</v>
      </c>
      <c r="ER3" t="s">
        <v>164</v>
      </c>
      <c r="ES3" t="s">
        <v>172</v>
      </c>
      <c r="ET3" t="s">
        <v>172</v>
      </c>
      <c r="EU3">
        <v>0</v>
      </c>
      <c r="EV3">
        <v>0</v>
      </c>
    </row>
    <row r="4" spans="1:152" x14ac:dyDescent="0.25">
      <c r="AY4">
        <f t="shared" ref="AY4:BC4" si="8">SUM(AY2:AY3)</f>
        <v>290000</v>
      </c>
      <c r="AZ4" s="5">
        <f t="shared" si="8"/>
        <v>255200</v>
      </c>
      <c r="BA4" s="5">
        <f t="shared" si="8"/>
        <v>5800</v>
      </c>
      <c r="BB4" s="5">
        <f t="shared" si="8"/>
        <v>28565</v>
      </c>
      <c r="BC4" s="5">
        <f t="shared" si="8"/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ABAKPA</dc:creator>
  <cp:lastModifiedBy>BLESSING ABAKPA</cp:lastModifiedBy>
  <dcterms:created xsi:type="dcterms:W3CDTF">2023-02-16T06:57:03Z</dcterms:created>
  <dcterms:modified xsi:type="dcterms:W3CDTF">2023-02-16T07:05:01Z</dcterms:modified>
</cp:coreProperties>
</file>