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T 44(C)\OLDDOT44\MyDocuments\cpd test checker\SOKOTO STATE PAYARENA BANK BRANCH\SOKOTO STATE SCHOOL BOARD\SETTLEMENT REPORT\MONTH OF FEBRUARY 2023\"/>
    </mc:Choice>
  </mc:AlternateContent>
  <xr:revisionPtr revIDLastSave="0" documentId="13_ncr:1_{B33B9D8E-B2D6-4847-BB5B-366E791F72F7}" xr6:coauthVersionLast="47" xr6:coauthVersionMax="47" xr10:uidLastSave="{00000000-0000-0000-0000-000000000000}"/>
  <bookViews>
    <workbookView xWindow="-120" yWindow="-120" windowWidth="24240" windowHeight="13140" activeTab="1" xr2:uid="{DE503616-B3BF-46B7-8CCA-2423B8FA5C5C}"/>
  </bookViews>
  <sheets>
    <sheet name="SUMMARY" sheetId="4" r:id="rId1"/>
    <sheet name="RETAILER" sheetId="1" r:id="rId2"/>
    <sheet name="MDA" sheetId="3" r:id="rId3"/>
  </sheets>
  <definedNames>
    <definedName name="_xlnm._FilterDatabase" localSheetId="1" hidden="1">RETAILER!$A$1:$FC$22</definedName>
  </definedName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" i="3" l="1"/>
  <c r="AZ3" i="3"/>
  <c r="BA3" i="3"/>
  <c r="BB3" i="3"/>
  <c r="BC3" i="3"/>
  <c r="BA2" i="3"/>
  <c r="BC2" i="3" s="1"/>
  <c r="AZ2" i="3"/>
  <c r="BB2" i="3" l="1"/>
  <c r="BJ22" i="1"/>
  <c r="BG22" i="1" s="1"/>
  <c r="AZ22" i="1"/>
  <c r="BB22" i="1" s="1"/>
  <c r="BC22" i="1" s="1"/>
  <c r="BJ21" i="1"/>
  <c r="BG21" i="1"/>
  <c r="AZ21" i="1"/>
  <c r="BB21" i="1" s="1"/>
  <c r="BJ20" i="1"/>
  <c r="BG20" i="1" s="1"/>
  <c r="AZ20" i="1"/>
  <c r="BB20" i="1" s="1"/>
  <c r="BJ19" i="1"/>
  <c r="BG19" i="1" s="1"/>
  <c r="AZ19" i="1"/>
  <c r="BB19" i="1" s="1"/>
  <c r="BJ18" i="1"/>
  <c r="BG18" i="1" s="1"/>
  <c r="AZ18" i="1"/>
  <c r="BB18" i="1" s="1"/>
  <c r="BE18" i="1" s="1"/>
  <c r="BJ17" i="1"/>
  <c r="BG17" i="1" s="1"/>
  <c r="AZ17" i="1"/>
  <c r="BB17" i="1" s="1"/>
  <c r="BJ16" i="1"/>
  <c r="BG16" i="1" s="1"/>
  <c r="AZ16" i="1"/>
  <c r="BB16" i="1" s="1"/>
  <c r="BJ15" i="1"/>
  <c r="BG15" i="1" s="1"/>
  <c r="AZ15" i="1"/>
  <c r="BB15" i="1" s="1"/>
  <c r="BJ14" i="1"/>
  <c r="BG14" i="1" s="1"/>
  <c r="AZ14" i="1"/>
  <c r="BB14" i="1" s="1"/>
  <c r="BC14" i="1" s="1"/>
  <c r="BJ13" i="1"/>
  <c r="BG13" i="1" s="1"/>
  <c r="AZ13" i="1"/>
  <c r="BB13" i="1" s="1"/>
  <c r="BJ12" i="1"/>
  <c r="BG12" i="1" s="1"/>
  <c r="AZ12" i="1"/>
  <c r="BB12" i="1" s="1"/>
  <c r="BJ11" i="1"/>
  <c r="BG11" i="1" s="1"/>
  <c r="AZ11" i="1"/>
  <c r="BB11" i="1" s="1"/>
  <c r="BE11" i="1" s="1"/>
  <c r="BJ10" i="1"/>
  <c r="BG10" i="1"/>
  <c r="AZ10" i="1"/>
  <c r="BB10" i="1" s="1"/>
  <c r="BJ9" i="1"/>
  <c r="BG9" i="1" s="1"/>
  <c r="AZ9" i="1"/>
  <c r="BB9" i="1" s="1"/>
  <c r="BJ8" i="1"/>
  <c r="BG8" i="1" s="1"/>
  <c r="AZ8" i="1"/>
  <c r="BB8" i="1" s="1"/>
  <c r="BJ7" i="1"/>
  <c r="BG7" i="1" s="1"/>
  <c r="AZ7" i="1"/>
  <c r="BB7" i="1" s="1"/>
  <c r="BC7" i="1" s="1"/>
  <c r="BJ6" i="1"/>
  <c r="BG6" i="1" s="1"/>
  <c r="AZ6" i="1"/>
  <c r="BB6" i="1" s="1"/>
  <c r="BJ5" i="1"/>
  <c r="BG5" i="1"/>
  <c r="AZ5" i="1"/>
  <c r="BB5" i="1" s="1"/>
  <c r="BJ4" i="1"/>
  <c r="BG4" i="1" s="1"/>
  <c r="AZ4" i="1"/>
  <c r="BB4" i="1" s="1"/>
  <c r="BJ3" i="1"/>
  <c r="BG3" i="1" s="1"/>
  <c r="AZ3" i="1"/>
  <c r="BB3" i="1" s="1"/>
  <c r="BE3" i="1" s="1"/>
  <c r="BJ2" i="1"/>
  <c r="BG2" i="1" s="1"/>
  <c r="AZ2" i="1"/>
  <c r="BB2" i="1" s="1"/>
  <c r="BC4" i="1" l="1"/>
  <c r="BE4" i="1"/>
  <c r="BD4" i="1"/>
  <c r="BD8" i="1"/>
  <c r="BE8" i="1"/>
  <c r="BC8" i="1"/>
  <c r="BD2" i="1"/>
  <c r="BC2" i="1"/>
  <c r="BE2" i="1"/>
  <c r="BD6" i="1"/>
  <c r="BC6" i="1"/>
  <c r="BE6" i="1"/>
  <c r="BD10" i="1"/>
  <c r="BC10" i="1"/>
  <c r="BE10" i="1"/>
  <c r="BD13" i="1"/>
  <c r="BC13" i="1"/>
  <c r="BE13" i="1"/>
  <c r="BD17" i="1"/>
  <c r="BC17" i="1"/>
  <c r="BE17" i="1"/>
  <c r="BD21" i="1"/>
  <c r="BC21" i="1"/>
  <c r="BE21" i="1"/>
  <c r="BC12" i="1"/>
  <c r="BE12" i="1"/>
  <c r="BD12" i="1"/>
  <c r="BD15" i="1"/>
  <c r="BC15" i="1"/>
  <c r="BE15" i="1"/>
  <c r="BE19" i="1"/>
  <c r="BD19" i="1"/>
  <c r="BC19" i="1"/>
  <c r="BC5" i="1"/>
  <c r="BE5" i="1"/>
  <c r="BD5" i="1"/>
  <c r="BD9" i="1"/>
  <c r="BC9" i="1"/>
  <c r="BE9" i="1"/>
  <c r="BC16" i="1"/>
  <c r="BE16" i="1"/>
  <c r="BD16" i="1"/>
  <c r="BC20" i="1"/>
  <c r="BE20" i="1"/>
  <c r="BD20" i="1"/>
  <c r="BC3" i="1"/>
  <c r="BC11" i="1"/>
  <c r="BC18" i="1"/>
  <c r="BD3" i="1"/>
  <c r="BD7" i="1"/>
  <c r="BD11" i="1"/>
  <c r="BD14" i="1"/>
  <c r="BD18" i="1"/>
  <c r="BD22" i="1"/>
  <c r="BE7" i="1"/>
  <c r="BE14" i="1"/>
  <c r="BE22" i="1"/>
</calcChain>
</file>

<file path=xl/sharedStrings.xml><?xml version="1.0" encoding="utf-8"?>
<sst xmlns="http://schemas.openxmlformats.org/spreadsheetml/2006/main" count="1909" uniqueCount="294">
  <si>
    <t>UPPD</t>
  </si>
  <si>
    <t>SETTLEMENT DATE</t>
  </si>
  <si>
    <t>TRANSACTION ID</t>
  </si>
  <si>
    <t>SETTLEMENT SERVICE</t>
  </si>
  <si>
    <t>ISSUERBANK</t>
  </si>
  <si>
    <t>MERCHANT BANK ACCOUNT</t>
  </si>
  <si>
    <t>RETAILER NAME</t>
  </si>
  <si>
    <t>RETAILER ID</t>
  </si>
  <si>
    <t>TERMINALID</t>
  </si>
  <si>
    <t>TERMINAL LOCATION</t>
  </si>
  <si>
    <t>TRANSACTION TYPE</t>
  </si>
  <si>
    <t>TOTAL MSC RATE</t>
  </si>
  <si>
    <t>TRANAMOUNT</t>
  </si>
  <si>
    <t>CARD TYPE</t>
  </si>
  <si>
    <t>MASKEDPAN</t>
  </si>
  <si>
    <t>TRANSACTION DATETIME</t>
  </si>
  <si>
    <t>MEB BATCH NUMBER</t>
  </si>
  <si>
    <t>CLEARING DATE</t>
  </si>
  <si>
    <t>APPROVAL CODE</t>
  </si>
  <si>
    <t>MERCHANT DEPOSIT BANKNAME</t>
  </si>
  <si>
    <t>DOCNO</t>
  </si>
  <si>
    <t>UP BATCHID</t>
  </si>
  <si>
    <t>TEXTMESS</t>
  </si>
  <si>
    <t>SEQUENCE NUMBER</t>
  </si>
  <si>
    <t>INVOICENUM</t>
  </si>
  <si>
    <t>TRANNUMBER</t>
  </si>
  <si>
    <t>ORIGID</t>
  </si>
  <si>
    <t>SIGN</t>
  </si>
  <si>
    <t>SECTOR CODE</t>
  </si>
  <si>
    <t>SECTOR DESCRIPTION</t>
  </si>
  <si>
    <t>RETAILEROUTLETNAME</t>
  </si>
  <si>
    <t>MCC CODE</t>
  </si>
  <si>
    <t>MERCHANT DEPOSIT BANKCODE</t>
  </si>
  <si>
    <t>VENDORID</t>
  </si>
  <si>
    <t>VENDORCODE</t>
  </si>
  <si>
    <t>VENDORNAME</t>
  </si>
  <si>
    <t>ACQUIRER NAME</t>
  </si>
  <si>
    <t>ACQUIRERREFERENCENUMBER</t>
  </si>
  <si>
    <t>ACQCOUNTRY</t>
  </si>
  <si>
    <t>ACQSTAN</t>
  </si>
  <si>
    <t>ISSCOUNTRY CODE</t>
  </si>
  <si>
    <t>ISSUER RRN</t>
  </si>
  <si>
    <t>ISS_STAN</t>
  </si>
  <si>
    <t>CARDSCHEME</t>
  </si>
  <si>
    <t>CARDHOLDER ACCOUNT NO</t>
  </si>
  <si>
    <t>PHONE NO</t>
  </si>
  <si>
    <t>ISSFIID</t>
  </si>
  <si>
    <t>ORIGINALAMOUNT</t>
  </si>
  <si>
    <t>DOLLARAMOUNT</t>
  </si>
  <si>
    <t>STANDARD EXCHANGERATE VALUE</t>
  </si>
  <si>
    <t>EXCHANGERATE MARKUP VALUE</t>
  </si>
  <si>
    <t>SETTLEMENT EXCHANGERATE VALUE</t>
  </si>
  <si>
    <t>TRANSACTION CURRENCY CODE</t>
  </si>
  <si>
    <t>SETTLEMENT CURRENCY CODE</t>
  </si>
  <si>
    <t>NAIRAAMOUNT</t>
  </si>
  <si>
    <t>MSCCAP</t>
  </si>
  <si>
    <t>LCY MSC VALUE</t>
  </si>
  <si>
    <t>VATCHARGE</t>
  </si>
  <si>
    <t>DOLLAR MSC VALUE</t>
  </si>
  <si>
    <t>LCY AMOUNT DUE MERCHANT</t>
  </si>
  <si>
    <t>DOLLAR AMOUNT DUE MERCHANT</t>
  </si>
  <si>
    <t>AGENTACCOUNT</t>
  </si>
  <si>
    <t>AGENTNAME</t>
  </si>
  <si>
    <t>AGENTRATE</t>
  </si>
  <si>
    <t>AGENTFEE</t>
  </si>
  <si>
    <t>ICC</t>
  </si>
  <si>
    <t>APPLIEDMSC</t>
  </si>
  <si>
    <t>STAMPDUTY AMOUNT</t>
  </si>
  <si>
    <t>SUBSIDY RATE</t>
  </si>
  <si>
    <t>SUBSIDY VALUE</t>
  </si>
  <si>
    <t>STAMP DUTY SUBSIDY RATE</t>
  </si>
  <si>
    <t>STAMPDUTY SUBSIDY VALUE</t>
  </si>
  <si>
    <t>SHARING MSC RATE</t>
  </si>
  <si>
    <t>SHARING MSC AMOUNT</t>
  </si>
  <si>
    <t>STAMPDUTY AMOUNT1</t>
  </si>
  <si>
    <t>STAMPDUTY CALC BASIS</t>
  </si>
  <si>
    <t>STAMPDUTY SUBSIDY VALUE1</t>
  </si>
  <si>
    <t>FEE 1 AMOUNT</t>
  </si>
  <si>
    <t>FEE 2 AMOUNT</t>
  </si>
  <si>
    <t>ISSUER NAME</t>
  </si>
  <si>
    <t>ISSR_RATE</t>
  </si>
  <si>
    <t>ISSUERFEE (IRF) VALUE</t>
  </si>
  <si>
    <t>ISSUERVAT VALUE</t>
  </si>
  <si>
    <t>ISSUER OBLIGATION</t>
  </si>
  <si>
    <t>PTSP NAME</t>
  </si>
  <si>
    <t>PTSPRATE</t>
  </si>
  <si>
    <t>PTSPFEE</t>
  </si>
  <si>
    <t>PTSPVAT</t>
  </si>
  <si>
    <t>PTSA NAME</t>
  </si>
  <si>
    <t>PTSARATE</t>
  </si>
  <si>
    <t>PTSAFEE</t>
  </si>
  <si>
    <t>PTSAVAT</t>
  </si>
  <si>
    <t>PARTY ACQUIRER NAME</t>
  </si>
  <si>
    <t>ACQUIRERRATE</t>
  </si>
  <si>
    <t>ACQUIRERFEE</t>
  </si>
  <si>
    <t>ACQUIRERVAT</t>
  </si>
  <si>
    <t>PROCESSINGRATE</t>
  </si>
  <si>
    <t>PROCESSINGFEE</t>
  </si>
  <si>
    <t>PROCESSINGVAT</t>
  </si>
  <si>
    <t>SWITCH NAME</t>
  </si>
  <si>
    <t>SWITCHRATE</t>
  </si>
  <si>
    <t>SWITCHFEE</t>
  </si>
  <si>
    <t>SWITCHVAT</t>
  </si>
  <si>
    <t>TERMINAL OWNER NAME</t>
  </si>
  <si>
    <t>TERMOWNERRATE</t>
  </si>
  <si>
    <t>TERMINALOWNERFEE</t>
  </si>
  <si>
    <t>TERMINALOWNERVAT</t>
  </si>
  <si>
    <t>PROCESSOR NAME</t>
  </si>
  <si>
    <t>PROCESSORRATE</t>
  </si>
  <si>
    <t>PROSFEE</t>
  </si>
  <si>
    <t>VAST PROVIDER NAME</t>
  </si>
  <si>
    <t>VASTPROVIDERATE</t>
  </si>
  <si>
    <t>VASFEE</t>
  </si>
  <si>
    <t>BILLER RECRUITER NAME</t>
  </si>
  <si>
    <t>BILLERRECRUITRRATE</t>
  </si>
  <si>
    <t>VASFEE1</t>
  </si>
  <si>
    <t>VENDOR NAME</t>
  </si>
  <si>
    <t>VENDORRATE</t>
  </si>
  <si>
    <t>VENDFEE</t>
  </si>
  <si>
    <t>ACQUIRER MARGIN</t>
  </si>
  <si>
    <t>VAT MARGIN</t>
  </si>
  <si>
    <t>TWCMS CREDIT ACCOUNT</t>
  </si>
  <si>
    <t>TWCMS DEBIT ACCOUNT</t>
  </si>
  <si>
    <t>BIFEE(ADDITIONAL INFO)</t>
  </si>
  <si>
    <t>BIFEE(ADDITIONAL INFO)1</t>
  </si>
  <si>
    <t>BIFEE(ADDITIONAL INFO)2</t>
  </si>
  <si>
    <t>COLLECTION</t>
  </si>
  <si>
    <t>SERVICE PROVIDER</t>
  </si>
  <si>
    <t>SERVICE PROVIDER BANKCODE</t>
  </si>
  <si>
    <t>SERVICE PROVIDER BANK</t>
  </si>
  <si>
    <t>SERVICE PROVIDER ACCOUNTNO</t>
  </si>
  <si>
    <t>TRANSFER BENEFICIARY NAME</t>
  </si>
  <si>
    <t>BENEFICIARY BANKCODE</t>
  </si>
  <si>
    <t>BENEFICIARY BANK</t>
  </si>
  <si>
    <t>BENEFICIARY ACCOUNTNO</t>
  </si>
  <si>
    <t>REMARK</t>
  </si>
  <si>
    <t>UP SS-AMT DEBITED ISSUER</t>
  </si>
  <si>
    <t>UP SS-AMT DEBITED ACQUIRER</t>
  </si>
  <si>
    <t>MSC2 AMOUNT</t>
  </si>
  <si>
    <t>UPHSS_TRANSREF</t>
  </si>
  <si>
    <t>UPHSS</t>
  </si>
  <si>
    <t>STAMPDUTY</t>
  </si>
  <si>
    <t>MDB VAT</t>
  </si>
  <si>
    <t>MCIRF</t>
  </si>
  <si>
    <t>22/02/2023</t>
  </si>
  <si>
    <t>23/02/2023</t>
  </si>
  <si>
    <t>UP SETTLEMENT</t>
  </si>
  <si>
    <t>UNITED BANK FOR AFRICA PLC</t>
  </si>
  <si>
    <t>0702631458</t>
  </si>
  <si>
    <t>UMARU ALI SHINKAFI POLYTECHNIC (SOIRS SCHOOL)</t>
  </si>
  <si>
    <t>2UP1SO000000106</t>
  </si>
  <si>
    <t>2UP16893</t>
  </si>
  <si>
    <t>Sokoto IGR Schools on POS,Sokoto IGR Schools on POS,SO,NG</t>
  </si>
  <si>
    <t>Payment</t>
  </si>
  <si>
    <t>MAST</t>
  </si>
  <si>
    <t>519911******6360</t>
  </si>
  <si>
    <t>22-02-2023 16:05:19</t>
  </si>
  <si>
    <t>ACCESS BANK NIGERIA PLC</t>
  </si>
  <si>
    <t>0517018001-143531-RAYYANU ABDULLAHI IBRAHIM-1938263055--SalesOfForms:2700-PortalAccessFee:1000</t>
  </si>
  <si>
    <t/>
  </si>
  <si>
    <t>+</t>
  </si>
  <si>
    <t>SC011</t>
  </si>
  <si>
    <t>Retail</t>
  </si>
  <si>
    <t>UNIFIED PAYMENTS SERVICES LTD</t>
  </si>
  <si>
    <t>PAYMENT REFERENCE=1938263055</t>
  </si>
  <si>
    <t>2182563847</t>
  </si>
  <si>
    <t>UBHO</t>
  </si>
  <si>
    <t>GENERAL</t>
  </si>
  <si>
    <t>UNIFIED PAYMENT SERVICES LTD</t>
  </si>
  <si>
    <t>NIGERIAN INTERBANK SETTLEMENT SERVICE</t>
  </si>
  <si>
    <t>NAME:=RAYYANU ABDULLAHI IBRAHIM|Payment Ref:=1938263055|Description:=0517018001-143531-RAYYANU ABDULLAHI IBRAHIM-1938263055--SalesOfForms:2700-PortalAccessFee:1000</t>
  </si>
  <si>
    <t>SPECIAL</t>
  </si>
  <si>
    <t>N</t>
  </si>
  <si>
    <t>22-02-2023 11:36:53</t>
  </si>
  <si>
    <t>0517018001-143523-MUAZU ABUBAKAR KWARE-1678835250--SalesOfForms:2700-PortalAccessFee:1000</t>
  </si>
  <si>
    <t>PAYMENT REFERENCE=1678835250</t>
  </si>
  <si>
    <t>NAME:=MUAZU ABUBAKAR KWARE|Payment Ref:=1678835250|Description:=0517018001-143523-MUAZU ABUBAKAR KWARE-1678835250--SalesOfForms:2700-PortalAccessFee:1000</t>
  </si>
  <si>
    <t>0006067466</t>
  </si>
  <si>
    <t>COLLEGE OF NURSING SCIENCES SOKOTO (SOIRS SCHOOL)</t>
  </si>
  <si>
    <t>3UP1SO000000007</t>
  </si>
  <si>
    <t>3UP16101</t>
  </si>
  <si>
    <t>COLLEGE OF NURSING SCIENC,COLLEGE OF NURSING SCIENC,SOKOTO,NG</t>
  </si>
  <si>
    <t>Purchase</t>
  </si>
  <si>
    <t>519911******3085</t>
  </si>
  <si>
    <t>22-02-2023 11:34:32</t>
  </si>
  <si>
    <t>ACCESS BANK (DIAMOND)</t>
  </si>
  <si>
    <t>0521104001-GNP/2021B/106-AYUBA  ASHIRU-11906918-PortalAccessFee:1000-RegFee:30000^WEBID11907029^(IP:197.210.71.90)</t>
  </si>
  <si>
    <t>2201036969</t>
  </si>
  <si>
    <t>F</t>
  </si>
  <si>
    <t>0521104001-GNP/2021B/106-AYUBA  ASHIRU-11906918-PortalAccessFee:1000-RegFee:30000^WEBID11907029^(IP:</t>
  </si>
  <si>
    <t>22-02-2023 11:48:15</t>
  </si>
  <si>
    <t>0517018001-141688-OBORAKPORORO QUEEN AKPEVWEOGHENE-2591973815-AcceptanceFee:2500.00</t>
  </si>
  <si>
    <t>PAYMENT REFERENCE=2591973815</t>
  </si>
  <si>
    <t>NAME:=OBORAKPORORO QUEEN AKPEVWEOGHENE|Payment Ref:=2591973815|Description:=0517018001-141688-OBORAKPORORO QUEEN AKPEVWEOGHENE-2591973815-AcceptanceFee:2500.00</t>
  </si>
  <si>
    <t>22-02-2023 13:35:11</t>
  </si>
  <si>
    <t>0521104001-GNP/2021A/103-FAUZIYA HASSAN -11908297-HostelAccommudation:5000^WEBID11908513^(IP:197.210.70.55)</t>
  </si>
  <si>
    <t>0521104001-GNP/2021A/103-FAUZIYA HASSAN -11908297-HostelAccommudation:5000^WEBID11908513^(IP:197.210</t>
  </si>
  <si>
    <t>22-02-2023 13:38:43</t>
  </si>
  <si>
    <t>0521104001-GNP/2022A/133-MUHAMMAD ABDULLAHI -246029131966-HostelAccommudation:5000^WEBID11908575^(IP:197.210.70.201)</t>
  </si>
  <si>
    <t>0521104001-GNP/2022A/133-MUHAMMAD ABDULLAHI -246029131966-HostelAccommudation:5000^WEBID11908575^(IP</t>
  </si>
  <si>
    <t>SOKOTO STATE E-TAX PORTAL</t>
  </si>
  <si>
    <t>3UP1SO000000014</t>
  </si>
  <si>
    <t>3UP16143</t>
  </si>
  <si>
    <t>SOKOTO STATE E-TAX PORTAL,SOKOTO,SOKOTO,NG</t>
  </si>
  <si>
    <t>VISA</t>
  </si>
  <si>
    <t>418745******2150</t>
  </si>
  <si>
    <t>22-02-2023 13:45:03</t>
  </si>
  <si>
    <t>Payment for Bill 47683531^WEBID11908645^(IP:105.112.229.82)</t>
  </si>
  <si>
    <t>0103622009</t>
  </si>
  <si>
    <t>ACCE</t>
  </si>
  <si>
    <t>GTBANK PLC</t>
  </si>
  <si>
    <t>2UP17972</t>
  </si>
  <si>
    <t>539983******4662</t>
  </si>
  <si>
    <t>22-02-2023 14:56:16</t>
  </si>
  <si>
    <t>0517018001-28137-UMAR MUHAMMAD -2112615679-NotificationProcessingFee:2000.00</t>
  </si>
  <si>
    <t>PAYMENT REFERENCE=2112615679</t>
  </si>
  <si>
    <t>351033894401005900</t>
  </si>
  <si>
    <t>GTHO</t>
  </si>
  <si>
    <t>NAME:=UMAR MUHAMMAD |Payment Ref:=2112615679|Description:=0517018001-28137-UMAR MUHAMMAD -2112615679-NotificationProcessingFee:2000.00</t>
  </si>
  <si>
    <t>22-02-2023 07:15:34</t>
  </si>
  <si>
    <t>0521104001-APP221211528348703-ASMAU  NURA-115192908-PortalAccessFee:1000-RegFee:70000^WEBID11904515^(IP:102.88.34.152)</t>
  </si>
  <si>
    <t>0521104001-APP221211528348703-ASMAU  NURA-115192908-PortalAccessFee:1000-RegFee:70000^WEBID11904515^</t>
  </si>
  <si>
    <t>22-02-2023 06:59:29</t>
  </si>
  <si>
    <t>0521104001-APP221211536051968-RAFIAT ABUBAKAR YUSUF-115801675-PortalAccessFee:1000-RegFee:70000^WEBID11904425^(IP:102.88.34.152)</t>
  </si>
  <si>
    <t>0521104001-APP221211536051968-RAFIAT ABUBAKAR YUSUF-115801675-PortalAccessFee:1000-RegFee:70000^WEBI</t>
  </si>
  <si>
    <t>22-02-2023 06:56:22</t>
  </si>
  <si>
    <t>0521104001-APP221211595296727-ADAMU ALIYU MARYAM-841435901872-PortalAccessFee:1000-RegFee:70000^WEBID11904406^(IP:102.88.62.76)</t>
  </si>
  <si>
    <t>0521104001-APP221211595296727-ADAMU ALIYU MARYAM-841435901872-PortalAccessFee:1000-RegFee:70000^WEBI</t>
  </si>
  <si>
    <t>22-02-2023 07:08:25</t>
  </si>
  <si>
    <t>0521104001-APP221211571926483-FATIMA  SODANGI BELLO -115208215-PortalAccessFee:1000-RegFee:70000^WEBID11904487^(IP:102.88.34.152)</t>
  </si>
  <si>
    <t>0521104001-APP221211571926483-FATIMA  SODANGI BELLO -115208215-PortalAccessFee:1000-RegFee:70000^WEB</t>
  </si>
  <si>
    <t>22-02-2023 07:11:25</t>
  </si>
  <si>
    <t>0521104001-APP221211574324544-SARATU  MODI-115796832-PortalAccessFee:1000-RegFee:70000^WEBID11904498^(IP:102.88.34.152)</t>
  </si>
  <si>
    <t>0521104001-APP221211574324544-SARATU  MODI-115796832-PortalAccessFee:1000-RegFee:70000^WEBID11904498</t>
  </si>
  <si>
    <t>22-02-2023 07:02:11</t>
  </si>
  <si>
    <t>0521104001-APP221211562181409-AMINA  USMAN  MALAMI-115746363-PortalAccessFee:1000-RegFee:70000^WEBID11904447^(IP:102.88.62.76)</t>
  </si>
  <si>
    <t>0521104001-APP221211562181409-AMINA  USMAN  MALAMI-115746363-PortalAccessFee:1000-RegFee:70000^WEBID</t>
  </si>
  <si>
    <t>22-02-2023 07:05:39</t>
  </si>
  <si>
    <t>0521104001-APP221211580734677-AISHA DAMBUWA  MUHAMMAD -443196511740-PortalAccessFee:1000-RegFee:70000^WEBID11904466^(IP:102.88.35.9)</t>
  </si>
  <si>
    <t>0521104001-APP221211580734677-AISHA DAMBUWA  MUHAMMAD -443196511740-PortalAccessFee:1000-RegFee:7000</t>
  </si>
  <si>
    <t>22-02-2023 07:21:20</t>
  </si>
  <si>
    <t>0521104001-BMP/2021B/040-AISHA  MACCIDO-724356297866-PortalAccessFee:1000-RegFee:30000^WEBID11904562^(IP:102.88.62.76)</t>
  </si>
  <si>
    <t>0521104001-BMP/2021B/040-AISHA  MACCIDO-724356297866-PortalAccessFee:1000-RegFee:30000^WEBID11904562</t>
  </si>
  <si>
    <t>22-02-2023 15:01:47</t>
  </si>
  <si>
    <t>0517018001-111671-ABRAHAM OPEYEMI  -9957360609-NotificationProcessingFee:2000.00</t>
  </si>
  <si>
    <t>PAYMENT REFERENCE=9957360609</t>
  </si>
  <si>
    <t>UP</t>
  </si>
  <si>
    <t>NAME:=ABRAHAM OPEYEMI  |Payment Ref:=9957360609|Description:=0517018001-111671-ABRAHAM OPEYEMI  -9957360609-NotificationProcessingFee:2000.00</t>
  </si>
  <si>
    <t>22-02-2023 12:15:22</t>
  </si>
  <si>
    <t>0517018001-143524-NASIRU ABDULKARIM AHMAD-1759130771--SalesOfForms:2700-PortalAccessFee:1000</t>
  </si>
  <si>
    <t>PAYMENT REFERENCE=1759130771</t>
  </si>
  <si>
    <t>NAME:=NASIRU ABDULKARIM AHMAD|Payment Ref:=1759130771|Description:=0517018001-143524-NASIRU ABDULKARIM AHMAD-1759130771--SalesOfForms:2700-PortalAccessFee:1000</t>
  </si>
  <si>
    <t>22-02-2023 10:47:16</t>
  </si>
  <si>
    <t>0521104001-GNP/2021B/005-ABDULRAHEEM  MUHAMMAD-219062526364-PortalAccessFee:1000-RegFee:30000^WEBID11906448^(IP:102.91.5.207)</t>
  </si>
  <si>
    <t>0521104001-GNP/2021B/005-ABDULRAHEEM  MUHAMMAD-219062526364-PortalAccessFee:1000-RegFee:30000^WEBID1</t>
  </si>
  <si>
    <t>22-02-2023 13:11:21</t>
  </si>
  <si>
    <t>0521104001-GNP/2021B/089-ABUBAKAR ZAHARDDIN -229163926303-HostelAccommudation:5000^WEBID11908213^(IP:102.91.5.202)</t>
  </si>
  <si>
    <t>0521104001-GNP/2021B/089-ABUBAKAR ZAHARDDIN -229163926303-HostelAccommudation:5000^WEBID11908213^(IP</t>
  </si>
  <si>
    <t>22-02-2023 13:07:17</t>
  </si>
  <si>
    <t>0521104001-BMP/2021B/155-SAADATU ALIYU UMAR-11907551-HostelAccommudation:5000^WEBID11908172^(IP:197.210.70.201)</t>
  </si>
  <si>
    <t>0521104001-BMP/2021B/155-SAADATU ALIYU UMAR-11907551-HostelAccommudation:5000^WEBID11908172^(IP:197.</t>
  </si>
  <si>
    <t>ZENITH INTERNATIONAL BANK PLC</t>
  </si>
  <si>
    <t>SOKOTO STATE UNIVERSITY  (SOIRS SCHOOL)</t>
  </si>
  <si>
    <t>3UP1SO000000004</t>
  </si>
  <si>
    <t>3UP16084</t>
  </si>
  <si>
    <t>SOKOTO STATE UNIVERSITY,SOKOTO,SOKOTO,NG</t>
  </si>
  <si>
    <t>539941******1017</t>
  </si>
  <si>
    <t>22-02-2023 09:41:41</t>
  </si>
  <si>
    <t>8A9B0F</t>
  </si>
  <si>
    <t>0517021001-221309086-Usama Lawali -111021652697-HostelAccommodationFee:20500^WEBID11905768^(IP:105.112.31.70)</t>
  </si>
  <si>
    <t>2403262395</t>
  </si>
  <si>
    <t>ZENI</t>
  </si>
  <si>
    <t>0517021001-221309086-Usama Lawali -111021652697-HostelAccommodationFee:20500^WEBID11905768^(IP:105.1</t>
  </si>
  <si>
    <t>AMOUNT DUE LESS PORTAL ACCESS FEE &amp; ACREDITATION</t>
  </si>
  <si>
    <t>FEE</t>
  </si>
  <si>
    <t>TOTAL AMTDUE</t>
  </si>
  <si>
    <t>AMT DUE SOKOTO</t>
  </si>
  <si>
    <t>AMT DUE SCHOOLS</t>
  </si>
  <si>
    <t>AMT DUE IDS</t>
  </si>
  <si>
    <t>UP FEES</t>
  </si>
  <si>
    <t>AMT DUE IDS LESS VAT</t>
  </si>
  <si>
    <t>PORTAL ACCESS FEES IDS</t>
  </si>
  <si>
    <t>AMT DUE ACCREDITATION FEES</t>
  </si>
  <si>
    <t>VAT</t>
  </si>
  <si>
    <t>Row Labels</t>
  </si>
  <si>
    <t>Grand Total</t>
  </si>
  <si>
    <t>Sum of ORIGINALAMOUNT</t>
  </si>
  <si>
    <t>Sum of AMT DUE SOKOTO</t>
  </si>
  <si>
    <t>Sum of AMT DUE SCHOOLS</t>
  </si>
  <si>
    <t>Sum of AMT DUE IDS</t>
  </si>
  <si>
    <t>Sum of UP FEES</t>
  </si>
  <si>
    <t>Sum of AMT DUE IDS LESS VAT</t>
  </si>
  <si>
    <t>Sum of PORTAL ACCESS FEES IDS</t>
  </si>
  <si>
    <t>Sum of 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</si>
</sst>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7030A0"/>
      <name val="Calibri"/>
    </font>
    <font>
      <sz val="11"/>
      <color rgb="FFFF0000"/>
      <name val="Calibri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5" borderId="0" xfId="0" applyNumberFormat="1" applyFill="1"/>
    <xf numFmtId="2" fontId="0" fillId="6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43" fontId="7" fillId="2" borderId="0" xfId="1" applyFont="1" applyFill="1"/>
    <xf numFmtId="43" fontId="0" fillId="7" borderId="0" xfId="1" applyFont="1" applyFill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uwatosin Oyintare Ojerinde" refreshedDate="44980.521057638885" createdVersion="8" refreshedVersion="8" minRefreshableVersion="3" recordCount="21" xr:uid="{935202A7-E118-4536-8621-EF2739F7C6C8}">
  <cacheSource type="worksheet">
    <worksheetSource ref="A1:FC22" sheet="RETAILER"/>
  </cacheSource>
  <cacheFields count="159">
    <cacheField name="UPPD" numFmtId="0">
      <sharedItems/>
    </cacheField>
    <cacheField name="SETTLEMENT DATE" numFmtId="0">
      <sharedItems/>
    </cacheField>
    <cacheField name="TRANSACTION ID" numFmtId="0">
      <sharedItems containsSemiMixedTypes="0" containsString="0" containsNumber="1" containsInteger="1" minValue="9947263465" maxValue="9955678658"/>
    </cacheField>
    <cacheField name="SETTLEMENT SERVICE" numFmtId="0">
      <sharedItems/>
    </cacheField>
    <cacheField name="ISSUERBANK" numFmtId="0">
      <sharedItems/>
    </cacheField>
    <cacheField name="MERCHANT BANK ACCOUNT" numFmtId="0">
      <sharedItems/>
    </cacheField>
    <cacheField name="RETAILER NAME" numFmtId="0">
      <sharedItems count="3">
        <s v="UMARU ALI SHINKAFI POLYTECHNIC (SOIRS SCHOOL)"/>
        <s v="COLLEGE OF NURSING SCIENCES SOKOTO (SOIRS SCHOOL)"/>
        <s v="SOKOTO STATE UNIVERSITY  (SOIRS SCHOOL)"/>
      </sharedItems>
    </cacheField>
    <cacheField name="RETAILER ID" numFmtId="0">
      <sharedItems/>
    </cacheField>
    <cacheField name="TERMINALID" numFmtId="0">
      <sharedItems/>
    </cacheField>
    <cacheField name="TERMINAL LOCATION" numFmtId="0">
      <sharedItems/>
    </cacheField>
    <cacheField name="TRANSACTION TYPE" numFmtId="0">
      <sharedItems/>
    </cacheField>
    <cacheField name="TOTAL MSC RATE" numFmtId="0">
      <sharedItems containsSemiMixedTypes="0" containsString="0" containsNumber="1" minValue="0.5" maxValue="0.5"/>
    </cacheField>
    <cacheField name="TRANAMOUNT" numFmtId="0">
      <sharedItems containsSemiMixedTypes="0" containsString="0" containsNumber="1" containsInteger="1" minValue="2350" maxValue="71350"/>
    </cacheField>
    <cacheField name="CARD TYPE" numFmtId="0">
      <sharedItems/>
    </cacheField>
    <cacheField name="MASKEDPAN" numFmtId="0">
      <sharedItems/>
    </cacheField>
    <cacheField name="TRANSACTION DATETIME" numFmtId="0">
      <sharedItems/>
    </cacheField>
    <cacheField name="MEB BATCH NUMBER" numFmtId="0">
      <sharedItems containsSemiMixedTypes="0" containsString="0" containsNumber="1" containsInteger="1" minValue="35159" maxValue="35174"/>
    </cacheField>
    <cacheField name="CLEARING DATE" numFmtId="0">
      <sharedItems/>
    </cacheField>
    <cacheField name="APPROVAL CODE" numFmtId="0">
      <sharedItems containsMixedTypes="1" containsNumber="1" containsInteger="1" minValue="7358" maxValue="983837"/>
    </cacheField>
    <cacheField name="MERCHANT DEPOSIT BANKNAME" numFmtId="0">
      <sharedItems/>
    </cacheField>
    <cacheField name="DOCNO" numFmtId="0">
      <sharedItems containsSemiMixedTypes="0" containsString="0" containsNumber="1" containsInteger="1" minValue="2639709188" maxValue="2641212223"/>
    </cacheField>
    <cacheField name="UP BATCHID" numFmtId="0">
      <sharedItems containsSemiMixedTypes="0" containsString="0" containsNumber="1" containsInteger="1" minValue="1977541" maxValue="9792530"/>
    </cacheField>
    <cacheField name="TEXTMESS" numFmtId="0">
      <sharedItems/>
    </cacheField>
    <cacheField name="TEXTMESS2" numFmtId="0">
      <sharedItems/>
    </cacheField>
    <cacheField name="SEQUENCE NUMBER" numFmtId="0">
      <sharedItems containsSemiMixedTypes="0" containsString="0" containsNumber="1" containsInteger="1" minValue="0" maxValue="1001805"/>
    </cacheField>
    <cacheField name="INVOICENUM" numFmtId="0">
      <sharedItems containsMixedTypes="1" containsNumber="1" containsInteger="1" minValue="25588303" maxValue="25589704"/>
    </cacheField>
    <cacheField name="TRANNUMBER" numFmtId="0">
      <sharedItems containsSemiMixedTypes="0" containsString="0" containsNumber="1" containsInteger="1" minValue="9947263465" maxValue="9955678658"/>
    </cacheField>
    <cacheField name="ORIGID" numFmtId="0">
      <sharedItems containsSemiMixedTypes="0" containsString="0" containsNumber="1" containsInteger="1" minValue="123" maxValue="815167"/>
    </cacheField>
    <cacheField name="SIGN" numFmtId="0">
      <sharedItems/>
    </cacheField>
    <cacheField name="SECTOR CODE" numFmtId="0">
      <sharedItems/>
    </cacheField>
    <cacheField name="SECTOR DESCRIPTION" numFmtId="0">
      <sharedItems/>
    </cacheField>
    <cacheField name="RETAILEROUTLETNAME" numFmtId="0">
      <sharedItems/>
    </cacheField>
    <cacheField name="MCC CODE" numFmtId="0">
      <sharedItems containsSemiMixedTypes="0" containsString="0" containsNumber="1" containsInteger="1" minValue="5999" maxValue="5999"/>
    </cacheField>
    <cacheField name="MERCHANT DEPOSIT BANKCODE" numFmtId="0">
      <sharedItems containsSemiMixedTypes="0" containsString="0" containsNumber="1" containsInteger="1" minValue="44" maxValue="63"/>
    </cacheField>
    <cacheField name="VENDORID" numFmtId="0">
      <sharedItems/>
    </cacheField>
    <cacheField name="VENDORCODE" numFmtId="0">
      <sharedItems containsMixedTypes="1" containsNumber="1" containsInteger="1" minValue="200185" maxValue="200185"/>
    </cacheField>
    <cacheField name="VENDORNAME" numFmtId="0">
      <sharedItems/>
    </cacheField>
    <cacheField name="ACQUIRER NAME" numFmtId="0">
      <sharedItems/>
    </cacheField>
    <cacheField name="ACQUIRERREFERENCENUMBER" numFmtId="0">
      <sharedItems/>
    </cacheField>
    <cacheField name="ACQCOUNTRY" numFmtId="0">
      <sharedItems containsSemiMixedTypes="0" containsString="0" containsNumber="1" containsInteger="1" minValue="566" maxValue="566"/>
    </cacheField>
    <cacheField name="ACQSTAN" numFmtId="0">
      <sharedItems containsSemiMixedTypes="0" containsString="0" containsNumber="1" containsInteger="1" minValue="39234" maxValue="983837"/>
    </cacheField>
    <cacheField name="ISSCOUNTRY CODE" numFmtId="0">
      <sharedItems containsSemiMixedTypes="0" containsString="0" containsNumber="1" containsInteger="1" minValue="566" maxValue="566"/>
    </cacheField>
    <cacheField name="ISSUER RRN" numFmtId="0">
      <sharedItems containsSemiMixedTypes="0" containsString="0" containsNumber="1" containsInteger="1" minValue="9947263465" maxValue="9955678658"/>
    </cacheField>
    <cacheField name="ISS_STAN" numFmtId="0">
      <sharedItems containsSemiMixedTypes="0" containsString="0" containsNumber="1" containsInteger="1" minValue="9947263465" maxValue="9955678658"/>
    </cacheField>
    <cacheField name="CARDSCHEME" numFmtId="0">
      <sharedItems/>
    </cacheField>
    <cacheField name="CARDHOLDER ACCOUNT NO" numFmtId="0">
      <sharedItems/>
    </cacheField>
    <cacheField name="PHONE NO" numFmtId="0">
      <sharedItems/>
    </cacheField>
    <cacheField name="ISSFIID" numFmtId="0">
      <sharedItems/>
    </cacheField>
    <cacheField name="TOTAL MSC RATE2" numFmtId="0">
      <sharedItems containsSemiMixedTypes="0" containsString="0" containsNumber="1" minValue="0.5" maxValue="0.5"/>
    </cacheField>
    <cacheField name="TRANAMOUNT2" numFmtId="0">
      <sharedItems containsSemiMixedTypes="0" containsString="0" containsNumber="1" containsInteger="1" minValue="2350" maxValue="71350"/>
    </cacheField>
    <cacheField name="ORIGINALAMOUNT" numFmtId="0">
      <sharedItems containsSemiMixedTypes="0" containsString="0" containsNumber="1" containsInteger="1" minValue="2350" maxValue="71350"/>
    </cacheField>
    <cacheField name="AMOUNT DUE LESS PORTAL ACCESS FEE &amp; ACREDITATION" numFmtId="0">
      <sharedItems containsSemiMixedTypes="0" containsString="0" containsNumber="1" containsInteger="1" minValue="2350" maxValue="70350"/>
    </cacheField>
    <cacheField name="FEE" numFmtId="0">
      <sharedItems containsSemiMixedTypes="0" containsString="0" containsNumber="1" containsInteger="1" minValue="350" maxValue="350"/>
    </cacheField>
    <cacheField name="TOTAL AMTDUE" numFmtId="0">
      <sharedItems containsSemiMixedTypes="0" containsString="0" containsNumber="1" containsInteger="1" minValue="2000" maxValue="70000"/>
    </cacheField>
    <cacheField name="AMT DUE SOKOTO" numFmtId="0">
      <sharedItems containsSemiMixedTypes="0" containsString="0" containsNumber="1" minValue="352.00000000000006" maxValue="12320.000000000002"/>
    </cacheField>
    <cacheField name="AMT DUE SCHOOLS" numFmtId="0">
      <sharedItems containsSemiMixedTypes="0" containsString="0" containsNumber="1" containsInteger="1" minValue="1600" maxValue="56000"/>
    </cacheField>
    <cacheField name="AMT DUE IDS" numFmtId="0">
      <sharedItems containsSemiMixedTypes="0" containsString="0" containsNumber="1" minValue="48" maxValue="1680"/>
    </cacheField>
    <cacheField name="UP FEES" numFmtId="0">
      <sharedItems containsSemiMixedTypes="0" containsString="0" containsNumber="1" containsInteger="1" minValue="250" maxValue="250"/>
    </cacheField>
    <cacheField name="AMT DUE IDS LESS VAT" numFmtId="2">
      <sharedItems containsSemiMixedTypes="0" containsString="0" containsNumber="1" minValue="81.25" maxValue="81.25"/>
    </cacheField>
    <cacheField name="PORTAL ACCESS FEES IDS" numFmtId="2">
      <sharedItems containsString="0" containsBlank="1" containsNumber="1" containsInteger="1" minValue="1000" maxValue="1000"/>
    </cacheField>
    <cacheField name="AMT DUE ACCREDITATION FEES" numFmtId="2">
      <sharedItems containsNonDate="0" containsString="0" containsBlank="1"/>
    </cacheField>
    <cacheField name="VAT" numFmtId="0">
      <sharedItems containsSemiMixedTypes="0" containsString="0" containsNumber="1" minValue="18.75" maxValue="18.75"/>
    </cacheField>
    <cacheField name="DOLLARAMOUNT" numFmtId="0">
      <sharedItems/>
    </cacheField>
    <cacheField name="STANDARD EXCHANGERATE VALUE" numFmtId="0">
      <sharedItems/>
    </cacheField>
    <cacheField name="EXCHANGERATE MARKUP VALUE" numFmtId="0">
      <sharedItems/>
    </cacheField>
    <cacheField name="SETTLEMENT EXCHANGERATE VALUE" numFmtId="0">
      <sharedItems/>
    </cacheField>
    <cacheField name="TRANSACTION CURRENCY CODE" numFmtId="0">
      <sharedItems containsSemiMixedTypes="0" containsString="0" containsNumber="1" containsInteger="1" minValue="566" maxValue="566"/>
    </cacheField>
    <cacheField name="SETTLEMENT CURRENCY CODE" numFmtId="0">
      <sharedItems containsSemiMixedTypes="0" containsString="0" containsNumber="1" containsInteger="1" minValue="566" maxValue="566"/>
    </cacheField>
    <cacheField name="NAIRAAMOUNT" numFmtId="0">
      <sharedItems containsSemiMixedTypes="0" containsString="0" containsNumber="1" containsInteger="1" minValue="2350" maxValue="71350"/>
    </cacheField>
    <cacheField name="MSCCAP" numFmtId="0">
      <sharedItems containsSemiMixedTypes="0" containsString="0" containsNumber="1" containsInteger="1" minValue="1000" maxValue="1000"/>
    </cacheField>
    <cacheField name="LCY MSC VALUE" numFmtId="0">
      <sharedItems containsSemiMixedTypes="0" containsString="0" containsNumber="1" minValue="11.75" maxValue="356.75"/>
    </cacheField>
    <cacheField name="VATCHARGE" numFmtId="0">
      <sharedItems containsSemiMixedTypes="0" containsString="0" containsNumber="1" minValue="0.88" maxValue="26.76"/>
    </cacheField>
    <cacheField name="DOLLAR MSC VALUE" numFmtId="0">
      <sharedItems containsSemiMixedTypes="0" containsString="0" containsNumber="1" containsInteger="1" minValue="0" maxValue="0"/>
    </cacheField>
    <cacheField name="LCY AMOUNT DUE MERCHANT" numFmtId="0">
      <sharedItems containsSemiMixedTypes="0" containsString="0" containsNumber="1" minValue="2337.3688000000002" maxValue="70966.493799999997"/>
    </cacheField>
    <cacheField name="DOLLAR AMOUNT DUE MERCHANT" numFmtId="0">
      <sharedItems containsSemiMixedTypes="0" containsString="0" containsNumber="1" containsInteger="1" minValue="0" maxValue="0"/>
    </cacheField>
    <cacheField name="AGENTACCOUNT" numFmtId="0">
      <sharedItems/>
    </cacheField>
    <cacheField name="AGENTNAME" numFmtId="0">
      <sharedItems/>
    </cacheField>
    <cacheField name="AGENTRATE" numFmtId="0">
      <sharedItems containsSemiMixedTypes="0" containsString="0" containsNumber="1" containsInteger="1" minValue="0" maxValue="0"/>
    </cacheField>
    <cacheField name="AGENTFEE" numFmtId="0">
      <sharedItems containsSemiMixedTypes="0" containsString="0" containsNumber="1" containsInteger="1" minValue="0" maxValue="0"/>
    </cacheField>
    <cacheField name="ICC" numFmtId="0">
      <sharedItems/>
    </cacheField>
    <cacheField name="APPLIEDMSC" numFmtId="0">
      <sharedItems containsSemiMixedTypes="0" containsString="0" containsNumber="1" minValue="4.7" maxValue="142.69999999999999"/>
    </cacheField>
    <cacheField name="STAMPDUTY AMOUNT" numFmtId="0">
      <sharedItems/>
    </cacheField>
    <cacheField name="SUBSIDY RATE" numFmtId="0">
      <sharedItems containsSemiMixedTypes="0" containsString="0" containsNumber="1" containsInteger="1" minValue="0" maxValue="0"/>
    </cacheField>
    <cacheField name="SUBSIDY VALUE" numFmtId="0">
      <sharedItems containsSemiMixedTypes="0" containsString="0" containsNumber="1" containsInteger="1" minValue="0" maxValue="0"/>
    </cacheField>
    <cacheField name="STAMP DUTY SUBSIDY RATE" numFmtId="0">
      <sharedItems/>
    </cacheField>
    <cacheField name="STAMPDUTY SUBSIDY VALUE" numFmtId="0">
      <sharedItems containsSemiMixedTypes="0" containsString="0" containsNumber="1" containsInteger="1" minValue="0" maxValue="0"/>
    </cacheField>
    <cacheField name="SHARING MSC RATE" numFmtId="0">
      <sharedItems containsSemiMixedTypes="0" containsString="0" containsNumber="1" minValue="0.2" maxValue="0.2"/>
    </cacheField>
    <cacheField name="SHARING MSC AMOUNT" numFmtId="0">
      <sharedItems containsSemiMixedTypes="0" containsString="0" containsNumber="1" minValue="4.7" maxValue="142.69999999999999"/>
    </cacheField>
    <cacheField name="STAMPDUTY AMOUNT1" numFmtId="0">
      <sharedItems/>
    </cacheField>
    <cacheField name="STAMPDUTY CALC BASIS" numFmtId="0">
      <sharedItems/>
    </cacheField>
    <cacheField name="STAMPDUTY SUBSIDY VALUE1" numFmtId="0">
      <sharedItems/>
    </cacheField>
    <cacheField name="FEE 1 AMOUNT" numFmtId="0">
      <sharedItems/>
    </cacheField>
    <cacheField name="FEE 2 AMOUNT" numFmtId="0">
      <sharedItems containsSemiMixedTypes="0" containsString="0" containsNumber="1" containsInteger="1" minValue="0" maxValue="0"/>
    </cacheField>
    <cacheField name="ISSUER NAME" numFmtId="0">
      <sharedItems/>
    </cacheField>
    <cacheField name="ISSR_RATE" numFmtId="0">
      <sharedItems containsSemiMixedTypes="0" containsString="0" containsNumber="1" containsInteger="1" minValue="30" maxValue="30"/>
    </cacheField>
    <cacheField name="ISSUERFEE (IRF) VALUE" numFmtId="0">
      <sharedItems containsSemiMixedTypes="0" containsString="0" containsNumber="1" minValue="1.41" maxValue="42.81"/>
    </cacheField>
    <cacheField name="ISSUERVAT VALUE" numFmtId="0">
      <sharedItems containsSemiMixedTypes="0" containsString="0" containsNumber="1" minValue="0.11" maxValue="3.21"/>
    </cacheField>
    <cacheField name="ISSUER OBLIGATION" numFmtId="0">
      <sharedItems containsSemiMixedTypes="0" containsString="0" containsNumber="1" minValue="2349.56" maxValue="71303.98"/>
    </cacheField>
    <cacheField name="PTSP NAME" numFmtId="0">
      <sharedItems/>
    </cacheField>
    <cacheField name="PTSPRATE" numFmtId="0">
      <sharedItems containsSemiMixedTypes="0" containsString="0" containsNumber="1" containsInteger="1" minValue="25" maxValue="25"/>
    </cacheField>
    <cacheField name="PTSPFEE" numFmtId="0">
      <sharedItems containsSemiMixedTypes="0" containsString="0" containsNumber="1" minValue="1.175" maxValue="35.674999999999997"/>
    </cacheField>
    <cacheField name="PTSPVAT" numFmtId="0">
      <sharedItems containsSemiMixedTypes="0" containsString="0" containsNumber="1" minValue="0.09" maxValue="2.68"/>
    </cacheField>
    <cacheField name="PTSA NAME" numFmtId="0">
      <sharedItems/>
    </cacheField>
    <cacheField name="PTSARATE" numFmtId="0">
      <sharedItems containsSemiMixedTypes="0" containsString="0" containsNumber="1" minValue="7.5" maxValue="7.5"/>
    </cacheField>
    <cacheField name="PTSAFEE" numFmtId="0">
      <sharedItems containsSemiMixedTypes="0" containsString="0" containsNumber="1" minValue="0.35249999999999998" maxValue="10.702500000000001"/>
    </cacheField>
    <cacheField name="PTSAVAT" numFmtId="0">
      <sharedItems containsSemiMixedTypes="0" containsString="0" containsNumber="1" minValue="0.03" maxValue="0.8"/>
    </cacheField>
    <cacheField name="PARTY ACQUIRER NAME" numFmtId="0">
      <sharedItems/>
    </cacheField>
    <cacheField name="ACQUIRERRATE" numFmtId="0">
      <sharedItems containsSemiMixedTypes="0" containsString="0" containsNumber="1" minValue="7.5" maxValue="7.5"/>
    </cacheField>
    <cacheField name="ACQUIRERFEE" numFmtId="0">
      <sharedItems containsSemiMixedTypes="0" containsString="0" containsNumber="1" minValue="0.35249999999999998" maxValue="10.702500000000001"/>
    </cacheField>
    <cacheField name="ACQUIRERVAT" numFmtId="0">
      <sharedItems containsSemiMixedTypes="0" containsString="0" containsNumber="1" minValue="0.03" maxValue="0.8"/>
    </cacheField>
    <cacheField name="PROCESSINGRATE" numFmtId="0">
      <sharedItems containsSemiMixedTypes="0" containsString="0" containsNumber="1" containsInteger="1" minValue="0" maxValue="0"/>
    </cacheField>
    <cacheField name="PROCESSINGFEE" numFmtId="0">
      <sharedItems containsSemiMixedTypes="0" containsString="0" containsNumber="1" containsInteger="1" minValue="0" maxValue="5"/>
    </cacheField>
    <cacheField name="PROCESSINGVAT" numFmtId="0">
      <sharedItems containsSemiMixedTypes="0" containsString="0" containsNumber="1" minValue="0" maxValue="0.38"/>
    </cacheField>
    <cacheField name="SWITCH NAME" numFmtId="0">
      <sharedItems/>
    </cacheField>
    <cacheField name="SWITCHRATE" numFmtId="0">
      <sharedItems containsSemiMixedTypes="0" containsString="0" containsNumber="1" containsInteger="1" minValue="5" maxValue="5"/>
    </cacheField>
    <cacheField name="SWITCHFEE" numFmtId="0">
      <sharedItems containsSemiMixedTypes="0" containsString="0" containsNumber="1" minValue="0.23499999999999999" maxValue="7.1349999999999998"/>
    </cacheField>
    <cacheField name="SWITCHVAT" numFmtId="0">
      <sharedItems containsSemiMixedTypes="0" containsString="0" containsNumber="1" minValue="0.02" maxValue="0.54"/>
    </cacheField>
    <cacheField name="TERMINAL OWNER NAME" numFmtId="0">
      <sharedItems/>
    </cacheField>
    <cacheField name="TERMOWNERRATE" numFmtId="0">
      <sharedItems containsSemiMixedTypes="0" containsString="0" containsNumber="1" containsInteger="1" minValue="25" maxValue="25"/>
    </cacheField>
    <cacheField name="TERMINALOWNERFEE" numFmtId="0">
      <sharedItems containsSemiMixedTypes="0" containsString="0" containsNumber="1" minValue="1.175" maxValue="35.674999999999997"/>
    </cacheField>
    <cacheField name="TERMINALOWNERVAT" numFmtId="0">
      <sharedItems containsSemiMixedTypes="0" containsString="0" containsNumber="1" minValue="0.09" maxValue="2.68"/>
    </cacheField>
    <cacheField name="PROCESSOR NAME" numFmtId="0">
      <sharedItems/>
    </cacheField>
    <cacheField name="PROCESSORRATE" numFmtId="0">
      <sharedItems containsSemiMixedTypes="0" containsString="0" containsNumber="1" containsInteger="1" minValue="0" maxValue="0"/>
    </cacheField>
    <cacheField name="PROSFEE" numFmtId="0">
      <sharedItems containsSemiMixedTypes="0" containsString="0" containsNumber="1" containsInteger="1" minValue="0" maxValue="0"/>
    </cacheField>
    <cacheField name="VAST PROVIDER NAME" numFmtId="0">
      <sharedItems/>
    </cacheField>
    <cacheField name="VASTPROVIDERATE" numFmtId="0">
      <sharedItems containsSemiMixedTypes="0" containsString="0" containsNumber="1" containsInteger="1" minValue="0" maxValue="0"/>
    </cacheField>
    <cacheField name="VASFEE" numFmtId="0">
      <sharedItems containsSemiMixedTypes="0" containsString="0" containsNumber="1" containsInteger="1" minValue="0" maxValue="0"/>
    </cacheField>
    <cacheField name="BILLER RECRUITER NAME" numFmtId="0">
      <sharedItems/>
    </cacheField>
    <cacheField name="BILLERRECRUITRRATE" numFmtId="0">
      <sharedItems/>
    </cacheField>
    <cacheField name="VASFEE1" numFmtId="0">
      <sharedItems/>
    </cacheField>
    <cacheField name="VENDOR NAME" numFmtId="0">
      <sharedItems/>
    </cacheField>
    <cacheField name="VENDORRATE" numFmtId="0">
      <sharedItems containsSemiMixedTypes="0" containsString="0" containsNumber="1" containsInteger="1" minValue="0" maxValue="0"/>
    </cacheField>
    <cacheField name="VENDFEE" numFmtId="0">
      <sharedItems containsSemiMixedTypes="0" containsString="0" containsNumber="1" containsInteger="1" minValue="0" maxValue="0"/>
    </cacheField>
    <cacheField name="ACQUIRER MARGIN" numFmtId="0">
      <sharedItems containsSemiMixedTypes="0" containsString="0" containsNumber="1" minValue="7.05" maxValue="214.05"/>
    </cacheField>
    <cacheField name="VAT MARGIN" numFmtId="0">
      <sharedItems containsSemiMixedTypes="0" containsString="0" containsNumber="1" minValue="0.51" maxValue="16.05"/>
    </cacheField>
    <cacheField name="TWCMS CREDIT ACCOUNT" numFmtId="0">
      <sharedItems containsSemiMixedTypes="0" containsString="0" containsNumber="1" containsInteger="1" minValue="2.0020566000040006E+19" maxValue="2.0020566090040005E+19"/>
    </cacheField>
    <cacheField name="TWCMS DEBIT ACCOUNT" numFmtId="0">
      <sharedItems containsSemiMixedTypes="0" containsString="0" containsNumber="1" containsInteger="1" minValue="3.0040567E+19" maxValue="4.0010566E+19"/>
    </cacheField>
    <cacheField name="BIFEE(ADDITIONAL INFO)" numFmtId="0">
      <sharedItems/>
    </cacheField>
    <cacheField name="TEXTMESS3" numFmtId="0">
      <sharedItems/>
    </cacheField>
    <cacheField name="BIFEE(ADDITIONAL INFO)1" numFmtId="0">
      <sharedItems/>
    </cacheField>
    <cacheField name="BIFEE(ADDITIONAL INFO)2" numFmtId="0">
      <sharedItems/>
    </cacheField>
    <cacheField name="COLLECTION" numFmtId="0">
      <sharedItems/>
    </cacheField>
    <cacheField name="SERVICE PROVIDER" numFmtId="0">
      <sharedItems/>
    </cacheField>
    <cacheField name="SERVICE PROVIDER BANKCODE" numFmtId="0">
      <sharedItems/>
    </cacheField>
    <cacheField name="SERVICE PROVIDER BANK" numFmtId="0">
      <sharedItems/>
    </cacheField>
    <cacheField name="SERVICE PROVIDER ACCOUNTNO" numFmtId="0">
      <sharedItems/>
    </cacheField>
    <cacheField name="TRANSFER BENEFICIARY NAME" numFmtId="0">
      <sharedItems/>
    </cacheField>
    <cacheField name="BENEFICIARY BANKCODE" numFmtId="0">
      <sharedItems/>
    </cacheField>
    <cacheField name="BENEFICIARY BANK" numFmtId="0">
      <sharedItems/>
    </cacheField>
    <cacheField name="BENEFICIARY ACCOUNTNO" numFmtId="0">
      <sharedItems/>
    </cacheField>
    <cacheField name="REMARK" numFmtId="0">
      <sharedItems/>
    </cacheField>
    <cacheField name="UP SS-AMT DEBITED ISSUER" numFmtId="0">
      <sharedItems containsSemiMixedTypes="0" containsString="0" containsNumber="1" minValue="2349.56" maxValue="71303.98"/>
    </cacheField>
    <cacheField name="UP SS-AMT DEBITED ACQUIRER" numFmtId="0">
      <sharedItems containsSemiMixedTypes="0" containsString="0" containsNumber="1" containsInteger="1" minValue="0" maxValue="0"/>
    </cacheField>
    <cacheField name="MSC2 AMOUNT" numFmtId="0">
      <sharedItems containsSemiMixedTypes="0" containsString="0" containsNumber="1" containsInteger="1" minValue="0" maxValue="0"/>
    </cacheField>
    <cacheField name="UPHSS_TRANSREF" numFmtId="0">
      <sharedItems/>
    </cacheField>
    <cacheField name="UPHSS" numFmtId="0">
      <sharedItems/>
    </cacheField>
    <cacheField name="STAMPDUTY" numFmtId="0">
      <sharedItems/>
    </cacheField>
    <cacheField name="MDB VAT" numFmtId="0">
      <sharedItems containsSemiMixedTypes="0" containsString="0" containsNumber="1" containsInteger="1" minValue="0" maxValue="0"/>
    </cacheField>
    <cacheField name="MCIR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s v="22/02/2023"/>
    <s v="23/02/2023"/>
    <n v="9954379718"/>
    <s v="UP SETTLEMENT"/>
    <s v="GTBANK PLC"/>
    <s v="0006067466"/>
    <x v="0"/>
    <s v="2UP1SO000000106"/>
    <s v="2UP17972"/>
    <s v="Sokoto IGR Schools on POS,Sokoto IGR Schools on POS,SO,NG"/>
    <s v="Payment"/>
    <n v="0.5"/>
    <n v="2350"/>
    <s v="MAST"/>
    <s v="539983******4662"/>
    <s v="22-02-2023 14:56:16"/>
    <n v="35169"/>
    <s v="22/02/2023"/>
    <n v="7358"/>
    <s v="ACCESS BANK (DIAMOND)"/>
    <n v="2640751712"/>
    <n v="6429366"/>
    <s v="0517018001-28137-UMAR MUHAMMAD -2112615679-NotificationProcessingFee:2000.00"/>
    <s v="0517018001-28137-UMAR MUHAMMAD -2112615679-NotificationProcessingFee:2000.00"/>
    <n v="0"/>
    <s v=""/>
    <n v="9954379718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2112615679"/>
    <n v="566"/>
    <n v="53032"/>
    <n v="566"/>
    <n v="9954379718"/>
    <n v="9954379718"/>
    <s v="MAST"/>
    <s v="351033894401005900"/>
    <s v=""/>
    <s v="GTHO"/>
    <n v="0.5"/>
    <n v="2350"/>
    <n v="2350"/>
    <n v="2350"/>
    <n v="350"/>
    <n v="2000"/>
    <n v="352.00000000000006"/>
    <n v="1600"/>
    <n v="48"/>
    <n v="250"/>
    <n v="81.25"/>
    <m/>
    <m/>
    <n v="18.75"/>
    <s v=""/>
    <s v=""/>
    <s v=""/>
    <s v=""/>
    <n v="566"/>
    <n v="566"/>
    <n v="2350"/>
    <n v="1000"/>
    <n v="11.75"/>
    <n v="0.88"/>
    <n v="0"/>
    <n v="2337.3688000000002"/>
    <n v="0"/>
    <s v=""/>
    <s v=""/>
    <n v="0"/>
    <n v="0"/>
    <s v="GENERAL"/>
    <n v="4.7"/>
    <s v=""/>
    <n v="0"/>
    <n v="0"/>
    <s v=""/>
    <n v="0"/>
    <n v="0.2"/>
    <n v="4.7"/>
    <s v=""/>
    <s v=""/>
    <s v=""/>
    <s v=""/>
    <n v="0"/>
    <s v="GTBANK PLC"/>
    <n v="30"/>
    <n v="1.41"/>
    <n v="0.11"/>
    <n v="2349.56"/>
    <s v="UNIFIED PAYMENT SERVICES LTD"/>
    <n v="25"/>
    <n v="1.175"/>
    <n v="0.09"/>
    <s v="NIGERIAN INTERBANK SETTLEMENT SERVICE"/>
    <n v="7.5"/>
    <n v="0.35249999999999998"/>
    <n v="0.03"/>
    <s v="UNIFIED PAYMENTS SERVICES LTD"/>
    <n v="7.5"/>
    <n v="0.35249999999999998"/>
    <n v="0.03"/>
    <n v="0"/>
    <n v="1"/>
    <n v="0.08"/>
    <s v="UNIFIED PAYMENT SERVICES LTD"/>
    <n v="5"/>
    <n v="0.23499999999999999"/>
    <n v="0.02"/>
    <s v="UNIFIED PAYMENT SERVICES LTD"/>
    <n v="25"/>
    <n v="1.175"/>
    <n v="0.09"/>
    <s v=""/>
    <n v="0"/>
    <n v="0"/>
    <s v=""/>
    <n v="0"/>
    <n v="0"/>
    <s v=""/>
    <s v=""/>
    <s v=""/>
    <s v=""/>
    <n v="0"/>
    <n v="0"/>
    <n v="7.05"/>
    <n v="0.51"/>
    <n v="2.0020566090040005E+19"/>
    <n v="3.0040567E+19"/>
    <s v="0517018001-28137-UMAR MUHAMMAD -2112615679-NotificationProcessingFee:2000.00"/>
    <s v="0517018001-28137-UMAR MUHAMMAD -2112615679-NotificationProcessingFee:2000.00"/>
    <s v="PAYMENT REFERENCE=2112615679"/>
    <s v="NAME:=UMAR MUHAMMAD |Payment Ref:=2112615679|Description:=0517018001-28137-UMAR MUHAMMAD -2112615679-NotificationProcessingFee:2000.00"/>
    <s v="SPECIAL"/>
    <s v=""/>
    <s v=""/>
    <s v=""/>
    <s v=""/>
    <s v=""/>
    <s v=""/>
    <s v=""/>
    <s v=""/>
    <s v=""/>
    <n v="2349.56"/>
    <n v="0"/>
    <n v="0"/>
    <s v=""/>
    <s v="N"/>
    <s v=""/>
    <n v="0"/>
    <n v="0"/>
  </r>
  <r>
    <s v="22/02/2023"/>
    <s v="23/02/2023"/>
    <n v="9954497476"/>
    <s v="UP SETTLEMENT"/>
    <s v="GTBANK PLC"/>
    <s v="0006067466"/>
    <x v="0"/>
    <s v="2UP1SO000000106"/>
    <s v="2UP17972"/>
    <s v="Sokoto IGR Schools on POS,Sokoto IGR Schools on POS,SO,NG"/>
    <s v="Payment"/>
    <n v="0.5"/>
    <n v="2350"/>
    <s v="MAST"/>
    <s v="539983******4662"/>
    <s v="22-02-2023 15:01:47"/>
    <n v="35169"/>
    <s v="22/02/2023"/>
    <n v="35243"/>
    <s v="ACCESS BANK (DIAMOND)"/>
    <n v="2640760465"/>
    <n v="6429366"/>
    <s v="0517018001-111671-ABRAHAM OPEYEMI  -9957360609-NotificationProcessingFee:2000.00"/>
    <s v="0517018001-111671-ABRAHAM OPEYEMI  -9957360609-NotificationProcessingFee:2000.00"/>
    <n v="0"/>
    <s v=""/>
    <n v="9954497476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9957360609"/>
    <n v="566"/>
    <n v="226397"/>
    <n v="566"/>
    <n v="9954497476"/>
    <n v="9954497476"/>
    <s v="MAST"/>
    <s v="351033894401005900"/>
    <s v=""/>
    <s v="GTHO"/>
    <n v="0.5"/>
    <n v="2350"/>
    <n v="2350"/>
    <n v="2350"/>
    <n v="350"/>
    <n v="2000"/>
    <n v="352.00000000000006"/>
    <n v="1600"/>
    <n v="48"/>
    <n v="250"/>
    <n v="81.25"/>
    <m/>
    <m/>
    <n v="18.75"/>
    <s v=""/>
    <s v=""/>
    <s v=""/>
    <s v=""/>
    <n v="566"/>
    <n v="566"/>
    <n v="2350"/>
    <n v="1000"/>
    <n v="11.75"/>
    <n v="0.88"/>
    <n v="0"/>
    <n v="2337.3688000000002"/>
    <n v="0"/>
    <s v=""/>
    <s v=""/>
    <n v="0"/>
    <n v="0"/>
    <s v="GENERAL"/>
    <n v="4.7"/>
    <s v=""/>
    <n v="0"/>
    <n v="0"/>
    <s v=""/>
    <n v="0"/>
    <n v="0.2"/>
    <n v="4.7"/>
    <s v=""/>
    <s v=""/>
    <s v=""/>
    <s v=""/>
    <n v="0"/>
    <s v="GTBANK PLC"/>
    <n v="30"/>
    <n v="1.41"/>
    <n v="0.11"/>
    <n v="2349.56"/>
    <s v="UNIFIED PAYMENT SERVICES LTD"/>
    <n v="25"/>
    <n v="1.175"/>
    <n v="0.09"/>
    <s v="NIGERIAN INTERBANK SETTLEMENT SERVICE"/>
    <n v="7.5"/>
    <n v="0.35249999999999998"/>
    <n v="0.03"/>
    <s v="UNIFIED PAYMENTS SERVICES LTD"/>
    <n v="7.5"/>
    <n v="0.35249999999999998"/>
    <n v="0.03"/>
    <n v="0"/>
    <n v="1"/>
    <n v="0.08"/>
    <s v="UP"/>
    <n v="5"/>
    <n v="0.23499999999999999"/>
    <n v="0.02"/>
    <s v="UNIFIED PAYMENT SERVICES LTD"/>
    <n v="25"/>
    <n v="1.175"/>
    <n v="0.09"/>
    <s v=""/>
    <n v="0"/>
    <n v="0"/>
    <s v=""/>
    <n v="0"/>
    <n v="0"/>
    <s v=""/>
    <s v=""/>
    <s v=""/>
    <s v=""/>
    <n v="0"/>
    <n v="0"/>
    <n v="7.05"/>
    <n v="0.51"/>
    <n v="2.0020566090040005E+19"/>
    <n v="3.0040567E+19"/>
    <s v="0517018001-111671-ABRAHAM OPEYEMI  -9957360609-NotificationProcessingFee:2000.00"/>
    <s v="0517018001-111671-ABRAHAM OPEYEMI  -9957360609-NotificationProcessingFee:2000.00"/>
    <s v="PAYMENT REFERENCE=9957360609"/>
    <s v="NAME:=ABRAHAM OPEYEMI  |Payment Ref:=9957360609|Description:=0517018001-111671-ABRAHAM OPEYEMI  -9957360609-NotificationProcessingFee:2000.00"/>
    <s v="SPECIAL"/>
    <s v=""/>
    <s v=""/>
    <s v=""/>
    <s v=""/>
    <s v=""/>
    <s v=""/>
    <s v=""/>
    <s v=""/>
    <s v=""/>
    <n v="2349.56"/>
    <n v="0"/>
    <n v="0"/>
    <s v=""/>
    <s v="N"/>
    <s v=""/>
    <n v="0"/>
    <n v="0"/>
  </r>
  <r>
    <s v="22/02/2023"/>
    <s v="23/02/2023"/>
    <n v="9950907395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2850"/>
    <s v="MAST"/>
    <s v="519911******6360"/>
    <s v="22-02-2023 11:48:15"/>
    <n v="35162"/>
    <s v="22/02/2023"/>
    <n v="39234"/>
    <s v="ACCESS BANK NIGERIA PLC"/>
    <n v="2640384640"/>
    <n v="4459384"/>
    <s v="0517018001-141688-OBORAKPORORO QUEEN AKPEVWEOGHENE-2591973815-AcceptanceFee:2500.00"/>
    <s v="0517018001-141688-OBORAKPORORO QUEEN AKPEVWEOGHENE-2591973815-AcceptanceFee:2500.00"/>
    <n v="0"/>
    <s v=""/>
    <n v="9950907395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2591973815"/>
    <n v="566"/>
    <n v="39234"/>
    <n v="566"/>
    <n v="9950907395"/>
    <n v="9950907395"/>
    <s v="MAST"/>
    <s v="2182563847"/>
    <s v=""/>
    <s v="UBHO"/>
    <n v="0.5"/>
    <n v="2850"/>
    <n v="2850"/>
    <n v="2850"/>
    <n v="350"/>
    <n v="2500"/>
    <n v="440.00000000000006"/>
    <n v="2000"/>
    <n v="60"/>
    <n v="250"/>
    <n v="81.25"/>
    <m/>
    <m/>
    <n v="18.75"/>
    <s v=""/>
    <s v=""/>
    <s v=""/>
    <s v=""/>
    <n v="566"/>
    <n v="566"/>
    <n v="2850"/>
    <n v="1000"/>
    <n v="14.25"/>
    <n v="1.07"/>
    <n v="0"/>
    <n v="2834.6813000000002"/>
    <n v="0"/>
    <s v=""/>
    <s v=""/>
    <n v="0"/>
    <n v="0"/>
    <s v="GENERAL"/>
    <n v="5.7"/>
    <s v=""/>
    <n v="0"/>
    <n v="0"/>
    <s v=""/>
    <n v="0"/>
    <n v="0.2"/>
    <n v="5.7"/>
    <s v=""/>
    <s v=""/>
    <s v=""/>
    <s v=""/>
    <n v="0"/>
    <s v="UNITED BANK FOR AFRICA PLC"/>
    <n v="30"/>
    <n v="1.71"/>
    <n v="0.13"/>
    <n v="2848.16"/>
    <s v="UNIFIED PAYMENT SERVICES LTD"/>
    <n v="25"/>
    <n v="1.425"/>
    <n v="0.11"/>
    <s v="NIGERIAN INTERBANK SETTLEMENT SERVICE"/>
    <n v="7.5"/>
    <n v="0.42749999999999999"/>
    <n v="0.03"/>
    <s v="UNIFIED PAYMENTS SERVICES LTD"/>
    <n v="7.5"/>
    <n v="0.42749999999999999"/>
    <n v="0.03"/>
    <n v="0"/>
    <n v="0"/>
    <n v="0"/>
    <s v="UNIFIED PAYMENT SERVICES LTD"/>
    <n v="5"/>
    <n v="0.28499999999999998"/>
    <n v="0.02"/>
    <s v="UNIFIED PAYMENT SERVICES LTD"/>
    <n v="25"/>
    <n v="1.425"/>
    <n v="0.11"/>
    <s v=""/>
    <n v="0"/>
    <n v="0"/>
    <s v=""/>
    <n v="0"/>
    <n v="0"/>
    <s v=""/>
    <s v=""/>
    <s v=""/>
    <s v=""/>
    <n v="0"/>
    <n v="0"/>
    <n v="8.5500000000000007"/>
    <n v="0.64"/>
    <n v="2.0020566090040005E+19"/>
    <n v="3.0040567E+19"/>
    <s v="0517018001-141688-OBORAKPORORO QUEEN AKPEVWEOGHENE-2591973815-AcceptanceFee:2500.00"/>
    <s v="0517018001-141688-OBORAKPORORO QUEEN AKPEVWEOGHENE-2591973815-AcceptanceFee:2500.00"/>
    <s v="PAYMENT REFERENCE=2591973815"/>
    <s v="NAME:=OBORAKPORORO QUEEN AKPEVWEOGHENE|Payment Ref:=2591973815|Description:=0517018001-141688-OBORAKPORORO QUEEN AKPEVWEOGHENE-2591973815-AcceptanceFee:2500.00"/>
    <s v="SPECIAL"/>
    <s v=""/>
    <s v=""/>
    <s v=""/>
    <s v=""/>
    <s v=""/>
    <s v=""/>
    <s v=""/>
    <s v=""/>
    <s v=""/>
    <n v="2848.16"/>
    <n v="0"/>
    <n v="0"/>
    <s v=""/>
    <s v="N"/>
    <s v=""/>
    <n v="0"/>
    <n v="0"/>
  </r>
  <r>
    <s v="22/02/2023"/>
    <s v="23/02/2023"/>
    <n v="9955678658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3700"/>
    <s v="MAST"/>
    <s v="519911******6360"/>
    <s v="22-02-2023 16:05:19"/>
    <n v="35174"/>
    <s v="22/02/2023"/>
    <n v="555949"/>
    <s v="ACCESS BANK NIGERIA PLC"/>
    <n v="2641212223"/>
    <n v="1977541"/>
    <s v="0517018001-143531-RAYYANU ABDULLAHI IBRAHIM-1938263055--SalesOfForms:2700-PortalAccessFee:1000"/>
    <s v="0517018001-143531-RAYYANU ABDULLAHI IBRAHIM-1938263055--SalesOfForms:2700-PortalAccessFee:1000"/>
    <n v="0"/>
    <s v=""/>
    <n v="9955678658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1938263055"/>
    <n v="566"/>
    <n v="555949"/>
    <n v="566"/>
    <n v="9955678658"/>
    <n v="9955678658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531-RAYYANU ABDULLAHI IBRAHIM-1938263055--SalesOfForms:2700-PortalAccessFee:1000"/>
    <s v="0517018001-143531-RAYYANU ABDULLAHI IBRAHIM-1938263055--SalesOfForms:2700-PortalAccessFee:1000"/>
    <s v="PAYMENT REFERENCE=1938263055"/>
    <s v="NAME:=RAYYANU ABDULLAHI IBRAHIM|Payment Ref:=1938263055|Description:=0517018001-143531-RAYYANU ABDULLAHI IBRAHIM-1938263055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22/02/2023"/>
    <s v="23/02/2023"/>
    <n v="9950717573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3700"/>
    <s v="MAST"/>
    <s v="519911******6360"/>
    <s v="22-02-2023 11:36:53"/>
    <n v="35162"/>
    <s v="22/02/2023"/>
    <n v="484627"/>
    <s v="ACCESS BANK NIGERIA PLC"/>
    <n v="2640331260"/>
    <n v="4459384"/>
    <s v="0517018001-143523-MUAZU ABUBAKAR KWARE-1678835250--SalesOfForms:2700-PortalAccessFee:1000"/>
    <s v="0517018001-143523-MUAZU ABUBAKAR KWARE-1678835250--SalesOfForms:2700-PortalAccessFee:1000"/>
    <n v="0"/>
    <s v=""/>
    <n v="9950717573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1678835250"/>
    <n v="566"/>
    <n v="484627"/>
    <n v="566"/>
    <n v="9950717573"/>
    <n v="9950717573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523-MUAZU ABUBAKAR KWARE-1678835250--SalesOfForms:2700-PortalAccessFee:1000"/>
    <s v="0517018001-143523-MUAZU ABUBAKAR KWARE-1678835250--SalesOfForms:2700-PortalAccessFee:1000"/>
    <s v="PAYMENT REFERENCE=1678835250"/>
    <s v="NAME:=MUAZU ABUBAKAR KWARE|Payment Ref:=1678835250|Description:=0517018001-143523-MUAZU ABUBAKAR KWARE-1678835250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22/02/2023"/>
    <s v="23/02/2023"/>
    <n v="9951371365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3700"/>
    <s v="MAST"/>
    <s v="519911******6360"/>
    <s v="22-02-2023 12:15:22"/>
    <n v="35164"/>
    <s v="22/02/2023"/>
    <n v="889493"/>
    <s v="ACCESS BANK NIGERIA PLC"/>
    <n v="2640517522"/>
    <n v="4870595"/>
    <s v="0517018001-143524-NASIRU ABDULKARIM AHMAD-1759130771--SalesOfForms:2700-PortalAccessFee:1000"/>
    <s v="0517018001-143524-NASIRU ABDULKARIM AHMAD-1759130771--SalesOfForms:2700-PortalAccessFee:1000"/>
    <n v="0"/>
    <s v=""/>
    <n v="9951371365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1759130771"/>
    <n v="566"/>
    <n v="889493"/>
    <n v="566"/>
    <n v="9951371365"/>
    <n v="9951371365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524-NASIRU ABDULKARIM AHMAD-1759130771--SalesOfForms:2700-PortalAccessFee:1000"/>
    <s v="0517018001-143524-NASIRU ABDULKARIM AHMAD-1759130771--SalesOfForms:2700-PortalAccessFee:1000"/>
    <s v="PAYMENT REFERENCE=1759130771"/>
    <s v="NAME:=NASIRU ABDULKARIM AHMAD|Payment Ref:=1759130771|Description:=0517018001-143524-NASIRU ABDULKARIM AHMAD-1759130771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22/02/2023"/>
    <s v="23/02/2023"/>
    <n v="9952832512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7350"/>
    <s v="MAST"/>
    <s v="519911******3085"/>
    <s v="22-02-2023 13:35:11"/>
    <n v="35167"/>
    <s v="22/02/2023"/>
    <n v="65369"/>
    <s v="ACCESS BANK (DIAMOND)"/>
    <n v="2640673116"/>
    <n v="6429366"/>
    <s v="0521104001-GNP/2021A/103-FAUZIYA HASSAN -11908297-HostelAccommudation:5000^WEBID11908513^(IP:197.210.70.55)"/>
    <s v="0521104001-GNP/2021A/103-FAUZIYA HASSAN -11908297-HostelAccommudation:5000^WEBID11908513^(IP:197.210.70.55)"/>
    <n v="1001804"/>
    <n v="25589670"/>
    <n v="9952832512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A/103-FAUZIYA HASSAN -11908297-HostelAccommudation:5000^WEBID11908513^(IP:197.210.70.55)"/>
    <n v="566"/>
    <n v="65369"/>
    <n v="566"/>
    <n v="9952832512"/>
    <n v="9952832512"/>
    <s v="MAST"/>
    <s v="2201036969"/>
    <s v=""/>
    <s v="UBHO"/>
    <n v="0.5"/>
    <n v="7350"/>
    <n v="7350"/>
    <n v="7350"/>
    <n v="350"/>
    <n v="7000"/>
    <n v="1232.0000000000002"/>
    <n v="5600"/>
    <n v="168"/>
    <n v="250"/>
    <n v="81.25"/>
    <m/>
    <m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UNITED BANK FOR AFRICA PLC"/>
    <n v="30"/>
    <n v="4.41"/>
    <n v="0.33"/>
    <n v="7345.26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0"/>
    <n v="0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7E+19"/>
    <s v="0521104001-GNP/2021A/103-FAUZIYA HASSAN -11908297-HostelAccommudation:5000^WEBID11908513^(IP:197.210"/>
    <s v="0521104001-GNP/2021A/103-FAUZIYA HASSAN -11908297-HostelAccommudation:5000^WEBID11908513^(IP:197.210.70.55)"/>
    <s v=""/>
    <s v=""/>
    <s v="COLLECTION"/>
    <s v=""/>
    <s v=""/>
    <s v=""/>
    <s v=""/>
    <s v=""/>
    <s v=""/>
    <s v=""/>
    <s v=""/>
    <s v=""/>
    <n v="7345.26"/>
    <n v="0"/>
    <n v="0"/>
    <s v=""/>
    <s v="N"/>
    <s v=""/>
    <n v="0"/>
    <n v="0"/>
  </r>
  <r>
    <s v="22/02/2023"/>
    <s v="23/02/2023"/>
    <n v="9952898584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7350"/>
    <s v="MAST"/>
    <s v="519911******3085"/>
    <s v="22-02-2023 13:38:43"/>
    <n v="35167"/>
    <s v="22/02/2023"/>
    <n v="516719"/>
    <s v="ACCESS BANK (DIAMOND)"/>
    <n v="2640679897"/>
    <n v="6429366"/>
    <s v="0521104001-GNP/2022A/133-MUHAMMAD ABDULLAHI -246029131966-HostelAccommudation:5000^WEBID11908575^(IP:197.210.70.201)"/>
    <s v="0521104001-GNP/2022A/133-MUHAMMAD ABDULLAHI -246029131966-HostelAccommudation:5000^WEBID11908575^(IP:197.210.70.201)"/>
    <n v="1001805"/>
    <n v="25589704"/>
    <n v="9952898584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2A/133-MUHAMMAD ABDULLAHI -246029131966-HostelAccommudation:5000^WEBID11908575^(IP:197.210.70.201)"/>
    <n v="566"/>
    <n v="516719"/>
    <n v="566"/>
    <n v="9952898584"/>
    <n v="9952898584"/>
    <s v="MAST"/>
    <s v="2201036969"/>
    <s v=""/>
    <s v="UBHO"/>
    <n v="0.5"/>
    <n v="7350"/>
    <n v="7350"/>
    <n v="7350"/>
    <n v="350"/>
    <n v="7000"/>
    <n v="1232.0000000000002"/>
    <n v="5600"/>
    <n v="168"/>
    <n v="250"/>
    <n v="81.25"/>
    <m/>
    <m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UNITED BANK FOR AFRICA PLC"/>
    <n v="30"/>
    <n v="4.41"/>
    <n v="0.33"/>
    <n v="7345.26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0"/>
    <n v="0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7E+19"/>
    <s v="0521104001-GNP/2022A/133-MUHAMMAD ABDULLAHI -246029131966-HostelAccommudation:5000^WEBID11908575^(IP"/>
    <s v="0521104001-GNP/2022A/133-MUHAMMAD ABDULLAHI -246029131966-HostelAccommudation:5000^WEBID11908575^(IP:197.210.70.201)"/>
    <s v=""/>
    <s v=""/>
    <s v="COLLECTION"/>
    <s v=""/>
    <s v=""/>
    <s v=""/>
    <s v=""/>
    <s v=""/>
    <s v=""/>
    <s v=""/>
    <s v=""/>
    <s v=""/>
    <n v="7345.26"/>
    <n v="0"/>
    <n v="0"/>
    <s v=""/>
    <s v="N"/>
    <s v=""/>
    <n v="0"/>
    <n v="0"/>
  </r>
  <r>
    <s v="22/02/2023"/>
    <s v="23/02/2023"/>
    <n v="9952447247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7350"/>
    <s v="MAST"/>
    <s v="519911******3085"/>
    <s v="22-02-2023 13:11:21"/>
    <n v="35166"/>
    <s v="22/02/2023"/>
    <n v="508274"/>
    <s v="ACCESS BANK (DIAMOND)"/>
    <n v="2640645833"/>
    <n v="4870595"/>
    <s v="0521104001-GNP/2021B/089-ABUBAKAR ZAHARDDIN -229163926303-HostelAccommudation:5000^WEBID11908213^(IP:102.91.5.202)"/>
    <s v="0521104001-GNP/2021B/089-ABUBAKAR ZAHARDDIN -229163926303-HostelAccommudation:5000^WEBID11908213^(IP:102.91.5.202)"/>
    <n v="1001802"/>
    <n v="25589561"/>
    <n v="9952447247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B/089-ABUBAKAR ZAHARDDIN -229163926303-HostelAccommudation:5000^WEBID11908213^(IP:102.91.5.202)"/>
    <n v="566"/>
    <n v="508274"/>
    <n v="566"/>
    <n v="9952447247"/>
    <n v="9952447247"/>
    <s v="MAST"/>
    <s v="2201036969"/>
    <s v=""/>
    <s v="UBHO"/>
    <n v="0.5"/>
    <n v="7350"/>
    <n v="7350"/>
    <n v="7350"/>
    <n v="350"/>
    <n v="7000"/>
    <n v="1232.0000000000002"/>
    <n v="5600"/>
    <n v="168"/>
    <n v="250"/>
    <n v="81.25"/>
    <m/>
    <m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UNITED BANK FOR AFRICA PLC"/>
    <n v="30"/>
    <n v="4.41"/>
    <n v="0.33"/>
    <n v="7345.26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0"/>
    <n v="0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7E+19"/>
    <s v="0521104001-GNP/2021B/089-ABUBAKAR ZAHARDDIN -229163926303-HostelAccommudation:5000^WEBID11908213^(IP"/>
    <s v="0521104001-GNP/2021B/089-ABUBAKAR ZAHARDDIN -229163926303-HostelAccommudation:5000^WEBID11908213^(IP:102.91.5.202)"/>
    <s v=""/>
    <s v=""/>
    <s v="COLLECTION"/>
    <s v=""/>
    <s v=""/>
    <s v=""/>
    <s v=""/>
    <s v=""/>
    <s v=""/>
    <s v=""/>
    <s v=""/>
    <s v=""/>
    <n v="7345.26"/>
    <n v="0"/>
    <n v="0"/>
    <s v=""/>
    <s v="N"/>
    <s v=""/>
    <n v="0"/>
    <n v="0"/>
  </r>
  <r>
    <s v="22/02/2023"/>
    <s v="23/02/2023"/>
    <n v="9952374607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7350"/>
    <s v="MAST"/>
    <s v="519911******3085"/>
    <s v="22-02-2023 13:07:17"/>
    <n v="35166"/>
    <s v="22/02/2023"/>
    <n v="511134"/>
    <s v="ACCESS BANK (DIAMOND)"/>
    <n v="2640638737"/>
    <n v="4870595"/>
    <s v="0521104001-BMP/2021B/155-SAADATU ALIYU UMAR-11907551-HostelAccommudation:5000^WEBID11908172^(IP:197.210.70.201)"/>
    <s v="0521104001-BMP/2021B/155-SAADATU ALIYU UMAR-11907551-HostelAccommudation:5000^WEBID11908172^(IP:197.210.70.201)"/>
    <n v="1001801"/>
    <n v="25589543"/>
    <n v="9952374607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1B/155-SAADATU ALIYU UMAR-11907551-HostelAccommudation:5000^WEBID11908172^(IP:197.210.70.201)"/>
    <n v="566"/>
    <n v="511134"/>
    <n v="566"/>
    <n v="9952374607"/>
    <n v="9952374607"/>
    <s v="MAST"/>
    <s v="2201036969"/>
    <s v=""/>
    <s v="UBHO"/>
    <n v="0.5"/>
    <n v="7350"/>
    <n v="7350"/>
    <n v="7350"/>
    <n v="350"/>
    <n v="7000"/>
    <n v="1232.0000000000002"/>
    <n v="5600"/>
    <n v="168"/>
    <n v="250"/>
    <n v="81.25"/>
    <m/>
    <m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UNITED BANK FOR AFRICA PLC"/>
    <n v="30"/>
    <n v="4.41"/>
    <n v="0.33"/>
    <n v="7345.26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0"/>
    <n v="0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7E+19"/>
    <s v="0521104001-BMP/2021B/155-SAADATU ALIYU UMAR-11907551-HostelAccommudation:5000^WEBID11908172^(IP:197."/>
    <s v="0521104001-BMP/2021B/155-SAADATU ALIYU UMAR-11907551-HostelAccommudation:5000^WEBID11908172^(IP:197.210.70.201)"/>
    <s v=""/>
    <s v=""/>
    <s v="COLLECTION"/>
    <s v=""/>
    <s v=""/>
    <s v=""/>
    <s v=""/>
    <s v=""/>
    <s v=""/>
    <s v=""/>
    <s v=""/>
    <s v=""/>
    <n v="7345.26"/>
    <n v="0"/>
    <n v="0"/>
    <s v=""/>
    <s v="N"/>
    <s v=""/>
    <n v="0"/>
    <n v="0"/>
  </r>
  <r>
    <s v="22/02/2023"/>
    <s v="23/02/2023"/>
    <n v="9948818150"/>
    <s v="UP SETTLEMENT"/>
    <s v="ZENITH INTERNATIONAL BANK PLC"/>
    <s v="0006067466"/>
    <x v="2"/>
    <s v="3UP1SO000000004"/>
    <s v="3UP16084"/>
    <s v="SOKOTO STATE UNIVERSITY,SOKOTO,SOKOTO,NG"/>
    <s v="Purchase"/>
    <n v="0.5"/>
    <n v="20850"/>
    <s v="MAST"/>
    <s v="539941******1017"/>
    <s v="22-02-2023 09:41:41"/>
    <n v="35160"/>
    <s v="22/02/2023"/>
    <s v="8A9B0F"/>
    <s v="ACCESS BANK (DIAMOND)"/>
    <n v="2639976273"/>
    <n v="9792530"/>
    <s v="0517021001-221309086-Usama Lawali -111021652697-HostelAccommodationFee:20500^WEBID11905768^(IP:105.112.31.70)"/>
    <s v="0517021001-221309086-Usama Lawali -111021652697-HostelAccommodationFee:20500^WEBID11905768^(IP:105.112.31.70)"/>
    <n v="1001792"/>
    <n v="25588620"/>
    <n v="9948818150"/>
    <n v="800578"/>
    <s v="+"/>
    <s v="SC011"/>
    <s v="Retail"/>
    <s v="SOKOTO STATE UNIVERSITY,SOKOTO,SOKOTO,NG"/>
    <n v="5999"/>
    <n v="63"/>
    <s v=""/>
    <s v=""/>
    <s v=""/>
    <s v="UNIFIED PAYMENTS SERVICES LTD"/>
    <s v="0517021001-221309086-Usama Lawali -111021652697-HostelAccommodationFee:20500^WEBID11905768^(IP:105.112.31.70)"/>
    <n v="566"/>
    <n v="419516"/>
    <n v="566"/>
    <n v="9948818150"/>
    <n v="9948818150"/>
    <s v="MAST"/>
    <s v="2403262395"/>
    <s v=""/>
    <s v="ZENI"/>
    <n v="0.5"/>
    <n v="20850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850"/>
    <n v="1000"/>
    <n v="104.25"/>
    <n v="7.82"/>
    <n v="0"/>
    <n v="20737.9313"/>
    <n v="0"/>
    <s v=""/>
    <s v=""/>
    <n v="0"/>
    <n v="0"/>
    <s v="GENERAL"/>
    <n v="41.7"/>
    <s v=""/>
    <n v="0"/>
    <n v="0"/>
    <s v="F"/>
    <n v="0"/>
    <n v="0.2"/>
    <n v="41.7"/>
    <s v=""/>
    <s v="F"/>
    <s v=""/>
    <s v=""/>
    <n v="0"/>
    <s v="ZENITH INTERNATIONAL BANK PLC"/>
    <n v="30"/>
    <n v="12.51"/>
    <n v="0.94"/>
    <n v="20841.93"/>
    <s v="UNIFIED PAYMENT SERVICES LTD"/>
    <n v="25"/>
    <n v="10.425000000000001"/>
    <n v="0.78"/>
    <s v="UNIFIED PAYMENT SERVICES LTD"/>
    <n v="7.5"/>
    <n v="3.1274999999999999"/>
    <n v="0.23"/>
    <s v="UNIFIED PAYMENTS SERVICES LTD"/>
    <n v="7.5"/>
    <n v="3.1274999999999999"/>
    <n v="0.23"/>
    <n v="0"/>
    <n v="5"/>
    <n v="0.38"/>
    <s v="UNIFIED PAYMENT SERVICES LTD"/>
    <n v="5"/>
    <n v="2.085"/>
    <n v="0.16"/>
    <s v="UNIFIED PAYMENT SERVICES LTD"/>
    <n v="25"/>
    <n v="10.425000000000001"/>
    <n v="0.78"/>
    <s v=""/>
    <n v="0"/>
    <n v="0"/>
    <s v=""/>
    <n v="0"/>
    <n v="0"/>
    <s v=""/>
    <s v=""/>
    <s v=""/>
    <s v=""/>
    <n v="0"/>
    <n v="0"/>
    <n v="62.55"/>
    <n v="4.7"/>
    <n v="2.0020566000040006E+19"/>
    <n v="4.0010566E+19"/>
    <s v="0517021001-221309086-Usama Lawali -111021652697-HostelAccommodationFee:20500^WEBID11905768^(IP:105.1"/>
    <s v="0517021001-221309086-Usama Lawali -111021652697-HostelAccommodationFee:20500^WEBID11905768^(IP:105.112.31.70)"/>
    <s v=""/>
    <s v=""/>
    <s v="COLLECTION"/>
    <s v=""/>
    <s v=""/>
    <s v=""/>
    <s v=""/>
    <s v=""/>
    <s v=""/>
    <s v=""/>
    <s v=""/>
    <s v=""/>
    <n v="20841.93"/>
    <n v="0"/>
    <n v="0"/>
    <s v=""/>
    <s v="N"/>
    <s v=""/>
    <n v="0"/>
    <n v="0"/>
  </r>
  <r>
    <s v="22/02/2023"/>
    <s v="23/02/2023"/>
    <n v="9950657155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31350"/>
    <s v="MAST"/>
    <s v="519911******3085"/>
    <s v="22-02-2023 11:34:32"/>
    <n v="35162"/>
    <s v="22/02/2023"/>
    <n v="481419"/>
    <s v="ACCESS BANK (DIAMOND)"/>
    <n v="2640326100"/>
    <n v="4459384"/>
    <s v="0521104001-GNP/2021B/106-AYUBA  ASHIRU-11906918-PortalAccessFee:1000-RegFee:30000^WEBID11907029^(IP:197.210.71.90)"/>
    <s v="0521104001-GNP/2021B/106-AYUBA  ASHIRU-11906918-PortalAccessFee:1000-RegFee:30000^WEBID11907029^(IP:197.210.71.90)"/>
    <n v="1001800"/>
    <n v="25589022"/>
    <n v="9950657155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B/106-AYUBA  ASHIRU-11906918-PortalAccessFee:1000-RegFee:30000^WEBID11907029^(IP:197.210.71.90)"/>
    <n v="566"/>
    <n v="481419"/>
    <n v="566"/>
    <n v="9950657155"/>
    <n v="9950657155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1B/106-AYUBA  ASHIRU-11906918-PortalAccessFee:1000-RegFee:30000^WEBID11907029^(IP:"/>
    <s v="0521104001-GNP/2021B/106-AYUBA  ASHIRU-11906918-PortalAccessFee:1000-RegFee:30000^WEBID11907029^(IP:197.210.71.90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22/02/2023"/>
    <s v="23/02/2023"/>
    <n v="9947341392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31350"/>
    <s v="MAST"/>
    <s v="519911******3085"/>
    <s v="22-02-2023 07:21:20"/>
    <n v="35159"/>
    <s v="22/02/2023"/>
    <n v="434563"/>
    <s v="ACCESS BANK (DIAMOND)"/>
    <n v="2639718561"/>
    <n v="5542489"/>
    <s v="0521104001-BMP/2021B/040-AISHA  MACCIDO-724356297866-PortalAccessFee:1000-RegFee:30000^WEBID11904562^(IP:102.88.62.76)"/>
    <s v="0521104001-BMP/2021B/040-AISHA  MACCIDO-724356297866-PortalAccessFee:1000-RegFee:30000^WEBID11904562^(IP:102.88.62.76)"/>
    <n v="1001797"/>
    <n v="25588347"/>
    <n v="9947341392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1B/040-AISHA  MACCIDO-724356297866-PortalAccessFee:1000-RegFee:30000^WEBID11904562^(IP:102.88.62.76)"/>
    <n v="566"/>
    <n v="434563"/>
    <n v="566"/>
    <n v="9947341392"/>
    <n v="9947341392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BMP/2021B/040-AISHA  MACCIDO-724356297866-PortalAccessFee:1000-RegFee:30000^WEBID11904562"/>
    <s v="0521104001-BMP/2021B/040-AISHA  MACCIDO-724356297866-PortalAccessFee:1000-RegFee:30000^WEBID11904562^(IP:102.88.62.76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22/02/2023"/>
    <s v="23/02/2023"/>
    <n v="9949818036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31350"/>
    <s v="MAST"/>
    <s v="519911******3085"/>
    <s v="22-02-2023 10:47:16"/>
    <n v="35161"/>
    <s v="22/02/2023"/>
    <n v="467223"/>
    <s v="ACCESS BANK (DIAMOND)"/>
    <n v="2640116595"/>
    <n v="5542489"/>
    <s v="0521104001-GNP/2021B/005-ABDULRAHEEM  MUHAMMAD-219062526364-PortalAccessFee:1000-RegFee:30000^WEBID11906448^(IP:102.91.5.207)"/>
    <s v="0521104001-GNP/2021B/005-ABDULRAHEEM  MUHAMMAD-219062526364-PortalAccessFee:1000-RegFee:30000^WEBID11906448^(IP:102.91.5.207)"/>
    <n v="1001798"/>
    <n v="25588822"/>
    <n v="9949818036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B/005-ABDULRAHEEM  MUHAMMAD-219062526364-PortalAccessFee:1000-RegFee:30000^WEBID11906448^(IP:102.91.5.207)"/>
    <n v="566"/>
    <n v="467223"/>
    <n v="566"/>
    <n v="9949818036"/>
    <n v="9949818036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1B/005-ABDULRAHEEM  MUHAMMAD-219062526364-PortalAccessFee:1000-RegFee:30000^WEBID1"/>
    <s v="0521104001-GNP/2021B/005-ABDULRAHEEM  MUHAMMAD-219062526364-PortalAccessFee:1000-RegFee:30000^WEBID11906448^(IP:102.91.5.207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22/02/2023"/>
    <s v="23/02/2023"/>
    <n v="9947319808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71350"/>
    <s v="MAST"/>
    <s v="519911******3085"/>
    <s v="22-02-2023 07:15:34"/>
    <n v="35159"/>
    <s v="22/02/2023"/>
    <n v="430173"/>
    <s v="ACCESS BANK (DIAMOND)"/>
    <n v="2639716228"/>
    <n v="5542489"/>
    <s v="0521104001-APP221211528348703-ASMAU  NURA-115192908-PortalAccessFee:1000-RegFee:70000^WEBID11904515^(IP:102.88.34.152)"/>
    <s v="0521104001-APP221211528348703-ASMAU  NURA-115192908-PortalAccessFee:1000-RegFee:70000^WEBID11904515^(IP:102.88.34.152)"/>
    <n v="1001796"/>
    <n v="25588337"/>
    <n v="9947319808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28348703-ASMAU  NURA-115192908-PortalAccessFee:1000-RegFee:70000^WEBID11904515^(IP:102.88.34.152)"/>
    <n v="566"/>
    <n v="430173"/>
    <n v="566"/>
    <n v="9947319808"/>
    <n v="9947319808"/>
    <s v="MAST"/>
    <s v="2201036969"/>
    <s v=""/>
    <s v="UB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UNITED BANK FOR AFRICA PLC"/>
    <n v="30"/>
    <n v="42.81"/>
    <n v="3.21"/>
    <n v="71303.98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0"/>
    <n v="0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7E+19"/>
    <s v="0521104001-APP221211528348703-ASMAU  NURA-115192908-PortalAccessFee:1000-RegFee:70000^WEBID11904515^"/>
    <s v="0521104001-APP221211528348703-ASMAU  NURA-115192908-PortalAccessFee:1000-RegFee:70000^WEBID11904515^(IP:102.88.34.152)"/>
    <s v=""/>
    <s v=""/>
    <s v="COLLECTION"/>
    <s v=""/>
    <s v=""/>
    <s v=""/>
    <s v=""/>
    <s v=""/>
    <s v=""/>
    <s v=""/>
    <s v=""/>
    <s v=""/>
    <n v="71303.98"/>
    <n v="0"/>
    <n v="0"/>
    <s v=""/>
    <s v="N"/>
    <s v=""/>
    <n v="0"/>
    <n v="0"/>
  </r>
  <r>
    <s v="22/02/2023"/>
    <s v="23/02/2023"/>
    <n v="9947270716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71350"/>
    <s v="MAST"/>
    <s v="519911******3085"/>
    <s v="22-02-2023 06:59:29"/>
    <n v="35159"/>
    <s v="22/02/2023"/>
    <n v="431248"/>
    <s v="ACCESS BANK (DIAMOND)"/>
    <n v="2639710196"/>
    <n v="5542489"/>
    <s v="0521104001-APP221211536051968-RAFIAT ABUBAKAR YUSUF-115801675-PortalAccessFee:1000-RegFee:70000^WEBID11904425^(IP:102.88.34.152)"/>
    <s v="0521104001-APP221211536051968-RAFIAT ABUBAKAR YUSUF-115801675-PortalAccessFee:1000-RegFee:70000^WEBID11904425^(IP:102.88.34.152)"/>
    <n v="1001791"/>
    <n v="25588312"/>
    <n v="9947270716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36051968-RAFIAT ABUBAKAR YUSUF-115801675-PortalAccessFee:1000-RegFee:70000^WEBID11904425^(IP:102.88.34.152)"/>
    <n v="566"/>
    <n v="431248"/>
    <n v="566"/>
    <n v="9947270716"/>
    <n v="9947270716"/>
    <s v="MAST"/>
    <s v="2201036969"/>
    <s v=""/>
    <s v="UB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UNITED BANK FOR AFRICA PLC"/>
    <n v="30"/>
    <n v="42.81"/>
    <n v="3.21"/>
    <n v="71303.98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0"/>
    <n v="0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7E+19"/>
    <s v="0521104001-APP221211536051968-RAFIAT ABUBAKAR YUSUF-115801675-PortalAccessFee:1000-RegFee:70000^WEBI"/>
    <s v="0521104001-APP221211536051968-RAFIAT ABUBAKAR YUSUF-115801675-PortalAccessFee:1000-RegFee:70000^WEBID11904425^(IP:102.88.34.152)"/>
    <s v=""/>
    <s v=""/>
    <s v="COLLECTION"/>
    <s v=""/>
    <s v=""/>
    <s v=""/>
    <s v=""/>
    <s v=""/>
    <s v=""/>
    <s v=""/>
    <s v=""/>
    <s v=""/>
    <n v="71303.98"/>
    <n v="0"/>
    <n v="0"/>
    <s v=""/>
    <s v="N"/>
    <s v=""/>
    <n v="0"/>
    <n v="0"/>
  </r>
  <r>
    <s v="22/02/2023"/>
    <s v="23/02/2023"/>
    <n v="9947263465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71350"/>
    <s v="MAST"/>
    <s v="519911******3085"/>
    <s v="22-02-2023 06:56:22"/>
    <n v="35159"/>
    <s v="22/02/2023"/>
    <n v="427868"/>
    <s v="ACCESS BANK (DIAMOND)"/>
    <n v="2639709188"/>
    <n v="5542489"/>
    <s v="0521104001-APP221211595296727-ADAMU ALIYU MARYAM-841435901872-PortalAccessFee:1000-RegFee:70000^WEBID11904406^(IP:102.88.62.76)"/>
    <s v="0521104001-APP221211595296727-ADAMU ALIYU MARYAM-841435901872-PortalAccessFee:1000-RegFee:70000^WEBID11904406^(IP:102.88.62.76)"/>
    <n v="1001790"/>
    <n v="25588303"/>
    <n v="9947263465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95296727-ADAMU ALIYU MARYAM-841435901872-PortalAccessFee:1000-RegFee:70000^WEBID11904406^(IP:102.88.62.76)"/>
    <n v="566"/>
    <n v="427868"/>
    <n v="566"/>
    <n v="9947263465"/>
    <n v="9947263465"/>
    <s v="MAST"/>
    <s v="2201036969"/>
    <s v=""/>
    <s v="UB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UNITED BANK FOR AFRICA PLC"/>
    <n v="30"/>
    <n v="42.81"/>
    <n v="3.21"/>
    <n v="71303.98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0"/>
    <n v="0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7E+19"/>
    <s v="0521104001-APP221211595296727-ADAMU ALIYU MARYAM-841435901872-PortalAccessFee:1000-RegFee:70000^WEBI"/>
    <s v="0521104001-APP221211595296727-ADAMU ALIYU MARYAM-841435901872-PortalAccessFee:1000-RegFee:70000^WEBID11904406^(IP:102.88.62.76)"/>
    <s v=""/>
    <s v=""/>
    <s v="COLLECTION"/>
    <s v=""/>
    <s v=""/>
    <s v=""/>
    <s v=""/>
    <s v=""/>
    <s v=""/>
    <s v=""/>
    <s v=""/>
    <s v=""/>
    <n v="71303.98"/>
    <n v="0"/>
    <n v="0"/>
    <s v=""/>
    <s v="N"/>
    <s v=""/>
    <n v="0"/>
    <n v="0"/>
  </r>
  <r>
    <s v="22/02/2023"/>
    <s v="23/02/2023"/>
    <n v="9947295827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71350"/>
    <s v="MAST"/>
    <s v="519911******3085"/>
    <s v="22-02-2023 07:08:25"/>
    <n v="35159"/>
    <s v="22/02/2023"/>
    <n v="428265"/>
    <s v="ACCESS BANK (DIAMOND)"/>
    <n v="2639713611"/>
    <n v="5542489"/>
    <s v="0521104001-APP221211571926483-FATIMA  SODANGI BELLO -115208215-PortalAccessFee:1000-RegFee:70000^WEBID11904487^(IP:102.88.34.152)"/>
    <s v="0521104001-APP221211571926483-FATIMA  SODANGI BELLO -115208215-PortalAccessFee:1000-RegFee:70000^WEBID11904487^(IP:102.88.34.152)"/>
    <n v="1001794"/>
    <n v="25588330"/>
    <n v="9947295827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71926483-FATIMA  SODANGI BELLO -115208215-PortalAccessFee:1000-RegFee:70000^WEBID11904487^(IP:102.88.34.152)"/>
    <n v="566"/>
    <n v="428265"/>
    <n v="566"/>
    <n v="9947295827"/>
    <n v="9947295827"/>
    <s v="MAST"/>
    <s v="2201036969"/>
    <s v=""/>
    <s v="UB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UNITED BANK FOR AFRICA PLC"/>
    <n v="30"/>
    <n v="42.81"/>
    <n v="3.21"/>
    <n v="71303.98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0"/>
    <n v="0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7E+19"/>
    <s v="0521104001-APP221211571926483-FATIMA  SODANGI BELLO -115208215-PortalAccessFee:1000-RegFee:70000^WEB"/>
    <s v="0521104001-APP221211571926483-FATIMA  SODANGI BELLO -115208215-PortalAccessFee:1000-RegFee:70000^WEBID11904487^(IP:102.88.34.152)"/>
    <s v=""/>
    <s v=""/>
    <s v="COLLECTION"/>
    <s v=""/>
    <s v=""/>
    <s v=""/>
    <s v=""/>
    <s v=""/>
    <s v=""/>
    <s v=""/>
    <s v=""/>
    <s v=""/>
    <n v="71303.98"/>
    <n v="0"/>
    <n v="0"/>
    <s v=""/>
    <s v="N"/>
    <s v=""/>
    <n v="0"/>
    <n v="0"/>
  </r>
  <r>
    <s v="22/02/2023"/>
    <s v="23/02/2023"/>
    <n v="9947305486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71350"/>
    <s v="MAST"/>
    <s v="519911******3085"/>
    <s v="22-02-2023 07:11:25"/>
    <n v="35159"/>
    <s v="22/02/2023"/>
    <n v="827581"/>
    <s v="ACCESS BANK (DIAMOND)"/>
    <n v="2639714862"/>
    <n v="5542489"/>
    <s v="0521104001-APP221211574324544-SARATU  MODI-115796832-PortalAccessFee:1000-RegFee:70000^WEBID11904498^(IP:102.88.34.152)"/>
    <s v="0521104001-APP221211574324544-SARATU  MODI-115796832-PortalAccessFee:1000-RegFee:70000^WEBID11904498^(IP:102.88.34.152)"/>
    <n v="1001795"/>
    <n v="25588333"/>
    <n v="9947305486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74324544-SARATU  MODI-115796832-PortalAccessFee:1000-RegFee:70000^WEBID11904498^(IP:102.88.34.152)"/>
    <n v="566"/>
    <n v="827581"/>
    <n v="566"/>
    <n v="9947305486"/>
    <n v="9947305486"/>
    <s v="MAST"/>
    <s v="2201036969"/>
    <s v=""/>
    <s v="UB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UNITED BANK FOR AFRICA PLC"/>
    <n v="30"/>
    <n v="42.81"/>
    <n v="3.21"/>
    <n v="71303.98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0"/>
    <n v="0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7E+19"/>
    <s v="0521104001-APP221211574324544-SARATU  MODI-115796832-PortalAccessFee:1000-RegFee:70000^WEBID11904498"/>
    <s v="0521104001-APP221211574324544-SARATU  MODI-115796832-PortalAccessFee:1000-RegFee:70000^WEBID11904498^(IP:102.88.34.152)"/>
    <s v=""/>
    <s v=""/>
    <s v="COLLECTION"/>
    <s v=""/>
    <s v=""/>
    <s v=""/>
    <s v=""/>
    <s v=""/>
    <s v=""/>
    <s v=""/>
    <s v=""/>
    <s v=""/>
    <n v="71303.98"/>
    <n v="0"/>
    <n v="0"/>
    <s v=""/>
    <s v="N"/>
    <s v=""/>
    <n v="0"/>
    <n v="0"/>
  </r>
  <r>
    <s v="22/02/2023"/>
    <s v="23/02/2023"/>
    <n v="9947277823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71350"/>
    <s v="MAST"/>
    <s v="519911******3085"/>
    <s v="22-02-2023 07:02:11"/>
    <n v="35159"/>
    <s v="22/02/2023"/>
    <n v="431340"/>
    <s v="ACCESS BANK (DIAMOND)"/>
    <n v="2639710953"/>
    <n v="5542489"/>
    <s v="0521104001-APP221211562181409-AMINA  USMAN  MALAMI-115746363-PortalAccessFee:1000-RegFee:70000^WEBID11904447^(IP:102.88.62.76)"/>
    <s v="0521104001-APP221211562181409-AMINA  USMAN  MALAMI-115746363-PortalAccessFee:1000-RegFee:70000^WEBID11904447^(IP:102.88.62.76)"/>
    <n v="1001792"/>
    <n v="25588316"/>
    <n v="9947277823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62181409-AMINA  USMAN  MALAMI-115746363-PortalAccessFee:1000-RegFee:70000^WEBID11904447^(IP:102.88.62.76)"/>
    <n v="566"/>
    <n v="431340"/>
    <n v="566"/>
    <n v="9947277823"/>
    <n v="9947277823"/>
    <s v="MAST"/>
    <s v="2201036969"/>
    <s v=""/>
    <s v="UB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UNITED BANK FOR AFRICA PLC"/>
    <n v="30"/>
    <n v="42.81"/>
    <n v="3.21"/>
    <n v="71303.98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0"/>
    <n v="0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7E+19"/>
    <s v="0521104001-APP221211562181409-AMINA  USMAN  MALAMI-115746363-PortalAccessFee:1000-RegFee:70000^WEBID"/>
    <s v="0521104001-APP221211562181409-AMINA  USMAN  MALAMI-115746363-PortalAccessFee:1000-RegFee:70000^WEBID11904447^(IP:102.88.62.76)"/>
    <s v=""/>
    <s v=""/>
    <s v="COLLECTION"/>
    <s v=""/>
    <s v=""/>
    <s v=""/>
    <s v=""/>
    <s v=""/>
    <s v=""/>
    <s v=""/>
    <s v=""/>
    <s v=""/>
    <n v="71303.98"/>
    <n v="0"/>
    <n v="0"/>
    <s v=""/>
    <s v="N"/>
    <s v=""/>
    <n v="0"/>
    <n v="0"/>
  </r>
  <r>
    <s v="22/02/2023"/>
    <s v="23/02/2023"/>
    <n v="9947287235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71350"/>
    <s v="MAST"/>
    <s v="519911******3085"/>
    <s v="22-02-2023 07:05:39"/>
    <n v="35159"/>
    <s v="22/02/2023"/>
    <n v="983837"/>
    <s v="ACCESS BANK (DIAMOND)"/>
    <n v="2639712235"/>
    <n v="5542489"/>
    <s v="0521104001-APP221211580734677-AISHA DAMBUWA  MUHAMMAD -443196511740-PortalAccessFee:1000-RegFee:70000^WEBID11904466^(IP:102.88.35.9)"/>
    <s v="0521104001-APP221211580734677-AISHA DAMBUWA  MUHAMMAD -443196511740-PortalAccessFee:1000-RegFee:70000^WEBID11904466^(IP:102.88.35.9)"/>
    <n v="1001793"/>
    <n v="25588324"/>
    <n v="9947287235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80734677-AISHA DAMBUWA  MUHAMMAD -443196511740-PortalAccessFee:1000-RegFee:70000^WEBID11904466^(IP:102.88.35.9)"/>
    <n v="566"/>
    <n v="983837"/>
    <n v="566"/>
    <n v="9947287235"/>
    <n v="9947287235"/>
    <s v="MAST"/>
    <s v="2201036969"/>
    <s v=""/>
    <s v="UB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UNITED BANK FOR AFRICA PLC"/>
    <n v="30"/>
    <n v="42.81"/>
    <n v="3.21"/>
    <n v="71303.98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0"/>
    <n v="0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7E+19"/>
    <s v="0521104001-APP221211580734677-AISHA DAMBUWA  MUHAMMAD -443196511740-PortalAccessFee:1000-RegFee:7000"/>
    <s v="0521104001-APP221211580734677-AISHA DAMBUWA  MUHAMMAD -443196511740-PortalAccessFee:1000-RegFee:70000^WEBID11904466^(IP:102.88.35.9)"/>
    <s v=""/>
    <s v=""/>
    <s v="COLLECTION"/>
    <s v=""/>
    <s v=""/>
    <s v=""/>
    <s v=""/>
    <s v=""/>
    <s v=""/>
    <s v=""/>
    <s v=""/>
    <s v=""/>
    <n v="71303.98"/>
    <n v="0"/>
    <n v="0"/>
    <s v=""/>
    <s v="N"/>
    <s v="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88D52F-7338-42A5-BC3B-DCCC751B656F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7" firstHeaderRow="0" firstDataRow="1" firstDataCol="1"/>
  <pivotFields count="159"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numFmtId="2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ORIGINALAMOUNT" fld="50" baseField="0" baseItem="0"/>
    <dataField name="Sum of AMT DUE SOKOTO" fld="54" baseField="0" baseItem="0"/>
    <dataField name="Sum of AMT DUE SCHOOLS" fld="55" baseField="0" baseItem="0"/>
    <dataField name="Sum of AMT DUE IDS" fld="56" baseField="0" baseItem="0"/>
    <dataField name="Sum of UP FEES" fld="57" baseField="0" baseItem="0"/>
    <dataField name="Sum of AMT DUE IDS LESS VAT" fld="58" baseField="0" baseItem="0"/>
    <dataField name="Sum of PORTAL ACCESS FEES IDS" fld="59" baseField="0" baseItem="0"/>
    <dataField name="Sum of VAT" fld="6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10490-6E04-478A-8D1B-92A9C9358EEB}">
  <dimension ref="A3:I7"/>
  <sheetViews>
    <sheetView workbookViewId="0">
      <selection activeCell="D4" sqref="D4:D6"/>
    </sheetView>
  </sheetViews>
  <sheetFormatPr defaultRowHeight="15" x14ac:dyDescent="0.25"/>
  <cols>
    <col min="1" max="1" width="52.5703125" bestFit="1" customWidth="1"/>
    <col min="2" max="2" width="25.140625" bestFit="1" customWidth="1"/>
    <col min="3" max="3" width="24.140625" bestFit="1" customWidth="1"/>
    <col min="4" max="4" width="24.85546875" bestFit="1" customWidth="1"/>
    <col min="5" max="5" width="19.42578125" bestFit="1" customWidth="1"/>
    <col min="6" max="6" width="14.7109375" bestFit="1" customWidth="1"/>
    <col min="7" max="7" width="28" bestFit="1" customWidth="1"/>
    <col min="8" max="8" width="29.85546875" bestFit="1" customWidth="1"/>
    <col min="9" max="9" width="11.140625" bestFit="1" customWidth="1"/>
  </cols>
  <sheetData>
    <row r="3" spans="1:9" x14ac:dyDescent="0.25">
      <c r="A3" s="15" t="s">
        <v>284</v>
      </c>
      <c r="B3" t="s">
        <v>286</v>
      </c>
      <c r="C3" t="s">
        <v>287</v>
      </c>
      <c r="D3" t="s">
        <v>288</v>
      </c>
      <c r="E3" t="s">
        <v>289</v>
      </c>
      <c r="F3" t="s">
        <v>290</v>
      </c>
      <c r="G3" t="s">
        <v>291</v>
      </c>
      <c r="H3" t="s">
        <v>292</v>
      </c>
      <c r="I3" t="s">
        <v>293</v>
      </c>
    </row>
    <row r="4" spans="1:9" x14ac:dyDescent="0.25">
      <c r="A4" s="16" t="s">
        <v>178</v>
      </c>
      <c r="B4">
        <v>622900</v>
      </c>
      <c r="C4">
        <v>107008.00000000001</v>
      </c>
      <c r="D4">
        <v>486400</v>
      </c>
      <c r="E4">
        <v>14592</v>
      </c>
      <c r="F4">
        <v>3500</v>
      </c>
      <c r="G4">
        <v>1137.5</v>
      </c>
      <c r="H4">
        <v>10000</v>
      </c>
      <c r="I4">
        <v>262.5</v>
      </c>
    </row>
    <row r="5" spans="1:9" x14ac:dyDescent="0.25">
      <c r="A5" s="16" t="s">
        <v>262</v>
      </c>
      <c r="B5">
        <v>20850</v>
      </c>
      <c r="C5">
        <v>3608.0000000000005</v>
      </c>
      <c r="D5">
        <v>16400</v>
      </c>
      <c r="E5">
        <v>492</v>
      </c>
      <c r="F5">
        <v>250</v>
      </c>
      <c r="G5">
        <v>81.25</v>
      </c>
      <c r="I5">
        <v>18.75</v>
      </c>
    </row>
    <row r="6" spans="1:9" x14ac:dyDescent="0.25">
      <c r="A6" s="16" t="s">
        <v>149</v>
      </c>
      <c r="B6">
        <v>18650</v>
      </c>
      <c r="C6">
        <v>2384.8000000000002</v>
      </c>
      <c r="D6">
        <v>10840</v>
      </c>
      <c r="E6">
        <v>325.2</v>
      </c>
      <c r="F6">
        <v>1500</v>
      </c>
      <c r="G6">
        <v>487.5</v>
      </c>
      <c r="H6">
        <v>3000</v>
      </c>
      <c r="I6">
        <v>112.5</v>
      </c>
    </row>
    <row r="7" spans="1:9" x14ac:dyDescent="0.25">
      <c r="A7" s="16" t="s">
        <v>285</v>
      </c>
      <c r="B7">
        <v>662400</v>
      </c>
      <c r="C7">
        <v>113000.80000000002</v>
      </c>
      <c r="D7">
        <v>513640</v>
      </c>
      <c r="E7">
        <v>15409.2</v>
      </c>
      <c r="F7">
        <v>5250</v>
      </c>
      <c r="G7">
        <v>1706.25</v>
      </c>
      <c r="H7">
        <v>13000</v>
      </c>
      <c r="I7">
        <v>393.75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2142F-2814-4D2E-B2DB-94E51E7696F9}">
  <dimension ref="A1:FC22"/>
  <sheetViews>
    <sheetView tabSelected="1" workbookViewId="0">
      <selection activeCell="L25" sqref="L25"/>
    </sheetView>
  </sheetViews>
  <sheetFormatPr defaultRowHeight="15" x14ac:dyDescent="0.25"/>
  <cols>
    <col min="52" max="52" width="17" customWidth="1"/>
    <col min="53" max="59" width="16.5703125" customWidth="1"/>
    <col min="60" max="60" width="12.7109375" customWidth="1"/>
    <col min="61" max="61" width="12.85546875" customWidth="1"/>
    <col min="62" max="62" width="16.5703125" customWidth="1"/>
  </cols>
  <sheetData>
    <row r="1" spans="1:15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1" t="s">
        <v>19</v>
      </c>
      <c r="U1" t="s">
        <v>20</v>
      </c>
      <c r="V1" t="s">
        <v>21</v>
      </c>
      <c r="W1" s="2" t="s">
        <v>22</v>
      </c>
      <c r="X1" s="2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s="2" t="s">
        <v>11</v>
      </c>
      <c r="AX1" t="s">
        <v>12</v>
      </c>
      <c r="AY1" t="s">
        <v>47</v>
      </c>
      <c r="AZ1" s="5" t="s">
        <v>273</v>
      </c>
      <c r="BA1" s="5" t="s">
        <v>274</v>
      </c>
      <c r="BB1" s="5" t="s">
        <v>275</v>
      </c>
      <c r="BC1" s="6" t="s">
        <v>276</v>
      </c>
      <c r="BD1" s="7" t="s">
        <v>277</v>
      </c>
      <c r="BE1" s="8" t="s">
        <v>278</v>
      </c>
      <c r="BF1" s="5" t="s">
        <v>279</v>
      </c>
      <c r="BG1" s="8" t="s">
        <v>280</v>
      </c>
      <c r="BH1" s="8" t="s">
        <v>281</v>
      </c>
      <c r="BI1" s="5" t="s">
        <v>282</v>
      </c>
      <c r="BJ1" s="5" t="s">
        <v>283</v>
      </c>
      <c r="BK1" t="s">
        <v>48</v>
      </c>
      <c r="BL1" t="s">
        <v>49</v>
      </c>
      <c r="BM1" t="s">
        <v>50</v>
      </c>
      <c r="BN1" t="s">
        <v>51</v>
      </c>
      <c r="BO1" t="s">
        <v>52</v>
      </c>
      <c r="BP1" t="s">
        <v>53</v>
      </c>
      <c r="BQ1" t="s">
        <v>54</v>
      </c>
      <c r="BR1" t="s">
        <v>55</v>
      </c>
      <c r="BS1" t="s">
        <v>56</v>
      </c>
      <c r="BT1" t="s">
        <v>57</v>
      </c>
      <c r="BU1" t="s">
        <v>58</v>
      </c>
      <c r="BV1" t="s">
        <v>59</v>
      </c>
      <c r="BW1" t="s">
        <v>60</v>
      </c>
      <c r="BX1" t="s">
        <v>61</v>
      </c>
      <c r="BY1" t="s">
        <v>62</v>
      </c>
      <c r="BZ1" t="s">
        <v>63</v>
      </c>
      <c r="CA1" t="s">
        <v>64</v>
      </c>
      <c r="CB1" t="s">
        <v>65</v>
      </c>
      <c r="CC1" t="s">
        <v>66</v>
      </c>
      <c r="CD1" t="s">
        <v>67</v>
      </c>
      <c r="CE1" t="s">
        <v>68</v>
      </c>
      <c r="CF1" t="s">
        <v>69</v>
      </c>
      <c r="CG1" t="s">
        <v>70</v>
      </c>
      <c r="CH1" t="s">
        <v>71</v>
      </c>
      <c r="CI1" t="s">
        <v>72</v>
      </c>
      <c r="CJ1" t="s">
        <v>73</v>
      </c>
      <c r="CK1" t="s">
        <v>74</v>
      </c>
      <c r="CL1" t="s">
        <v>75</v>
      </c>
      <c r="CM1" t="s">
        <v>76</v>
      </c>
      <c r="CN1" t="s">
        <v>77</v>
      </c>
      <c r="CO1" t="s">
        <v>78</v>
      </c>
      <c r="CP1" t="s">
        <v>79</v>
      </c>
      <c r="CQ1" t="s">
        <v>80</v>
      </c>
      <c r="CR1" t="s">
        <v>81</v>
      </c>
      <c r="CS1" t="s">
        <v>82</v>
      </c>
      <c r="CT1" t="s">
        <v>83</v>
      </c>
      <c r="CU1" t="s">
        <v>84</v>
      </c>
      <c r="CV1" t="s">
        <v>85</v>
      </c>
      <c r="CW1" t="s">
        <v>86</v>
      </c>
      <c r="CX1" t="s">
        <v>87</v>
      </c>
      <c r="CY1" t="s">
        <v>88</v>
      </c>
      <c r="CZ1" t="s">
        <v>89</v>
      </c>
      <c r="DA1" t="s">
        <v>90</v>
      </c>
      <c r="DB1" t="s">
        <v>91</v>
      </c>
      <c r="DC1" t="s">
        <v>92</v>
      </c>
      <c r="DD1" t="s">
        <v>93</v>
      </c>
      <c r="DE1" t="s">
        <v>94</v>
      </c>
      <c r="DF1" t="s">
        <v>95</v>
      </c>
      <c r="DG1" t="s">
        <v>96</v>
      </c>
      <c r="DH1" t="s">
        <v>97</v>
      </c>
      <c r="DI1" t="s">
        <v>98</v>
      </c>
      <c r="DJ1" t="s">
        <v>99</v>
      </c>
      <c r="DK1" t="s">
        <v>100</v>
      </c>
      <c r="DL1" t="s">
        <v>101</v>
      </c>
      <c r="DM1" t="s">
        <v>102</v>
      </c>
      <c r="DN1" t="s">
        <v>103</v>
      </c>
      <c r="DO1" t="s">
        <v>104</v>
      </c>
      <c r="DP1" t="s">
        <v>105</v>
      </c>
      <c r="DQ1" t="s">
        <v>106</v>
      </c>
      <c r="DR1" t="s">
        <v>107</v>
      </c>
      <c r="DS1" t="s">
        <v>108</v>
      </c>
      <c r="DT1" t="s">
        <v>109</v>
      </c>
      <c r="DU1" t="s">
        <v>110</v>
      </c>
      <c r="DV1" t="s">
        <v>111</v>
      </c>
      <c r="DW1" t="s">
        <v>112</v>
      </c>
      <c r="DX1" t="s">
        <v>113</v>
      </c>
      <c r="DY1" t="s">
        <v>114</v>
      </c>
      <c r="DZ1" t="s">
        <v>115</v>
      </c>
      <c r="EA1" t="s">
        <v>116</v>
      </c>
      <c r="EB1" t="s">
        <v>117</v>
      </c>
      <c r="EC1" t="s">
        <v>118</v>
      </c>
      <c r="ED1" t="s">
        <v>119</v>
      </c>
      <c r="EE1" t="s">
        <v>120</v>
      </c>
      <c r="EF1" t="s">
        <v>121</v>
      </c>
      <c r="EG1" t="s">
        <v>122</v>
      </c>
      <c r="EH1" t="s">
        <v>123</v>
      </c>
      <c r="EI1" t="s">
        <v>22</v>
      </c>
      <c r="EJ1" t="s">
        <v>124</v>
      </c>
      <c r="EK1" t="s">
        <v>125</v>
      </c>
      <c r="EL1" t="s">
        <v>126</v>
      </c>
      <c r="EM1" t="s">
        <v>127</v>
      </c>
      <c r="EN1" t="s">
        <v>128</v>
      </c>
      <c r="EO1" t="s">
        <v>129</v>
      </c>
      <c r="EP1" t="s">
        <v>130</v>
      </c>
      <c r="EQ1" t="s">
        <v>131</v>
      </c>
      <c r="ER1" t="s">
        <v>132</v>
      </c>
      <c r="ES1" t="s">
        <v>133</v>
      </c>
      <c r="ET1" t="s">
        <v>134</v>
      </c>
      <c r="EU1" t="s">
        <v>135</v>
      </c>
      <c r="EV1" t="s">
        <v>136</v>
      </c>
      <c r="EW1" t="s">
        <v>137</v>
      </c>
      <c r="EX1" t="s">
        <v>138</v>
      </c>
      <c r="EY1" t="s">
        <v>139</v>
      </c>
      <c r="EZ1" t="s">
        <v>140</v>
      </c>
      <c r="FA1" t="s">
        <v>141</v>
      </c>
      <c r="FB1" t="s">
        <v>142</v>
      </c>
      <c r="FC1" t="s">
        <v>143</v>
      </c>
    </row>
    <row r="2" spans="1:159" x14ac:dyDescent="0.25">
      <c r="A2" t="s">
        <v>144</v>
      </c>
      <c r="B2" t="s">
        <v>145</v>
      </c>
      <c r="C2">
        <v>9954379718</v>
      </c>
      <c r="D2" t="s">
        <v>146</v>
      </c>
      <c r="E2" t="s">
        <v>210</v>
      </c>
      <c r="F2" s="3" t="s">
        <v>177</v>
      </c>
      <c r="G2" t="s">
        <v>149</v>
      </c>
      <c r="H2" t="s">
        <v>150</v>
      </c>
      <c r="I2" t="s">
        <v>211</v>
      </c>
      <c r="J2" t="s">
        <v>152</v>
      </c>
      <c r="K2" t="s">
        <v>153</v>
      </c>
      <c r="L2" s="4">
        <v>0.5</v>
      </c>
      <c r="M2" s="4">
        <v>2350</v>
      </c>
      <c r="N2" t="s">
        <v>154</v>
      </c>
      <c r="O2" t="s">
        <v>212</v>
      </c>
      <c r="P2" t="s">
        <v>213</v>
      </c>
      <c r="Q2">
        <v>35169</v>
      </c>
      <c r="R2" t="s">
        <v>144</v>
      </c>
      <c r="S2">
        <v>7358</v>
      </c>
      <c r="T2" s="3" t="s">
        <v>185</v>
      </c>
      <c r="U2">
        <v>2640751712</v>
      </c>
      <c r="V2">
        <v>6429366</v>
      </c>
      <c r="W2" t="s">
        <v>214</v>
      </c>
      <c r="X2" t="s">
        <v>214</v>
      </c>
      <c r="Y2">
        <v>0</v>
      </c>
      <c r="Z2" t="s">
        <v>159</v>
      </c>
      <c r="AA2">
        <v>9954379718</v>
      </c>
      <c r="AB2">
        <v>123</v>
      </c>
      <c r="AC2" t="s">
        <v>160</v>
      </c>
      <c r="AD2" t="s">
        <v>161</v>
      </c>
      <c r="AE2" t="s">
        <v>162</v>
      </c>
      <c r="AF2" t="s">
        <v>152</v>
      </c>
      <c r="AG2">
        <v>5999</v>
      </c>
      <c r="AH2">
        <v>63</v>
      </c>
      <c r="AI2" t="s">
        <v>159</v>
      </c>
      <c r="AJ2">
        <v>200185</v>
      </c>
      <c r="AK2" t="s">
        <v>159</v>
      </c>
      <c r="AL2" t="s">
        <v>163</v>
      </c>
      <c r="AM2" t="s">
        <v>215</v>
      </c>
      <c r="AN2">
        <v>566</v>
      </c>
      <c r="AO2">
        <v>53032</v>
      </c>
      <c r="AP2">
        <v>566</v>
      </c>
      <c r="AQ2">
        <v>9954379718</v>
      </c>
      <c r="AR2">
        <v>9954379718</v>
      </c>
      <c r="AS2" t="s">
        <v>154</v>
      </c>
      <c r="AT2" t="s">
        <v>216</v>
      </c>
      <c r="AU2" t="s">
        <v>159</v>
      </c>
      <c r="AV2" t="s">
        <v>217</v>
      </c>
      <c r="AW2" s="4">
        <v>0.5</v>
      </c>
      <c r="AX2">
        <v>2350</v>
      </c>
      <c r="AY2">
        <v>2350</v>
      </c>
      <c r="AZ2" s="9">
        <f t="shared" ref="AZ2:AZ22" si="0">AY2-BH2-BI2</f>
        <v>2350</v>
      </c>
      <c r="BA2" s="9">
        <v>350</v>
      </c>
      <c r="BB2" s="9">
        <f t="shared" ref="BB2:BB22" si="1">AZ2-BA2</f>
        <v>2000</v>
      </c>
      <c r="BC2" s="10">
        <f t="shared" ref="BC2:BC22" si="2">17.6%*BB2</f>
        <v>352.00000000000006</v>
      </c>
      <c r="BD2" s="11">
        <f t="shared" ref="BD2:BD22" si="3">80%*BB2</f>
        <v>1600</v>
      </c>
      <c r="BE2" s="12">
        <f t="shared" ref="BE2:BE22" si="4">BB2*2.4%</f>
        <v>48</v>
      </c>
      <c r="BF2" s="9">
        <v>250</v>
      </c>
      <c r="BG2" s="13">
        <f t="shared" ref="BG2:BG22" si="5">100-BJ2</f>
        <v>81.25</v>
      </c>
      <c r="BH2" s="13"/>
      <c r="BI2" s="14"/>
      <c r="BJ2" s="9">
        <f t="shared" ref="BJ2:BJ22" si="6">BF2*7.5%</f>
        <v>18.75</v>
      </c>
      <c r="BK2" t="s">
        <v>159</v>
      </c>
      <c r="BL2" t="s">
        <v>159</v>
      </c>
      <c r="BM2" t="s">
        <v>159</v>
      </c>
      <c r="BN2" t="s">
        <v>159</v>
      </c>
      <c r="BO2">
        <v>566</v>
      </c>
      <c r="BP2">
        <v>566</v>
      </c>
      <c r="BQ2">
        <v>2350</v>
      </c>
      <c r="BR2">
        <v>1000</v>
      </c>
      <c r="BS2">
        <v>11.75</v>
      </c>
      <c r="BT2">
        <v>0.88</v>
      </c>
      <c r="BU2">
        <v>0</v>
      </c>
      <c r="BV2">
        <v>2337.3688000000002</v>
      </c>
      <c r="BW2">
        <v>0</v>
      </c>
      <c r="BX2" t="s">
        <v>159</v>
      </c>
      <c r="BY2" t="s">
        <v>159</v>
      </c>
      <c r="BZ2">
        <v>0</v>
      </c>
      <c r="CA2">
        <v>0</v>
      </c>
      <c r="CB2" t="s">
        <v>167</v>
      </c>
      <c r="CC2">
        <v>4.7</v>
      </c>
      <c r="CD2" t="s">
        <v>159</v>
      </c>
      <c r="CE2">
        <v>0</v>
      </c>
      <c r="CF2">
        <v>0</v>
      </c>
      <c r="CG2" t="s">
        <v>159</v>
      </c>
      <c r="CH2">
        <v>0</v>
      </c>
      <c r="CI2">
        <v>0.2</v>
      </c>
      <c r="CJ2">
        <v>4.7</v>
      </c>
      <c r="CK2" t="s">
        <v>159</v>
      </c>
      <c r="CL2" t="s">
        <v>159</v>
      </c>
      <c r="CM2" t="s">
        <v>159</v>
      </c>
      <c r="CN2" t="s">
        <v>159</v>
      </c>
      <c r="CO2">
        <v>0</v>
      </c>
      <c r="CP2" t="s">
        <v>210</v>
      </c>
      <c r="CQ2">
        <v>30</v>
      </c>
      <c r="CR2">
        <v>1.41</v>
      </c>
      <c r="CS2">
        <v>0.11</v>
      </c>
      <c r="CT2">
        <v>2349.56</v>
      </c>
      <c r="CU2" t="s">
        <v>168</v>
      </c>
      <c r="CV2">
        <v>25</v>
      </c>
      <c r="CW2">
        <v>1.175</v>
      </c>
      <c r="CX2">
        <v>0.09</v>
      </c>
      <c r="CY2" t="s">
        <v>169</v>
      </c>
      <c r="CZ2">
        <v>7.5</v>
      </c>
      <c r="DA2">
        <v>0.35249999999999998</v>
      </c>
      <c r="DB2">
        <v>0.03</v>
      </c>
      <c r="DC2" t="s">
        <v>163</v>
      </c>
      <c r="DD2">
        <v>7.5</v>
      </c>
      <c r="DE2">
        <v>0.35249999999999998</v>
      </c>
      <c r="DF2">
        <v>0.03</v>
      </c>
      <c r="DG2">
        <v>0</v>
      </c>
      <c r="DH2">
        <v>1</v>
      </c>
      <c r="DI2">
        <v>0.08</v>
      </c>
      <c r="DJ2" t="s">
        <v>168</v>
      </c>
      <c r="DK2">
        <v>5</v>
      </c>
      <c r="DL2">
        <v>0.23499999999999999</v>
      </c>
      <c r="DM2">
        <v>0.02</v>
      </c>
      <c r="DN2" t="s">
        <v>168</v>
      </c>
      <c r="DO2">
        <v>25</v>
      </c>
      <c r="DP2">
        <v>1.175</v>
      </c>
      <c r="DQ2">
        <v>0.09</v>
      </c>
      <c r="DR2" t="s">
        <v>159</v>
      </c>
      <c r="DS2">
        <v>0</v>
      </c>
      <c r="DT2">
        <v>0</v>
      </c>
      <c r="DU2" t="s">
        <v>159</v>
      </c>
      <c r="DV2">
        <v>0</v>
      </c>
      <c r="DW2">
        <v>0</v>
      </c>
      <c r="DX2" t="s">
        <v>159</v>
      </c>
      <c r="DY2" t="s">
        <v>159</v>
      </c>
      <c r="DZ2" t="s">
        <v>159</v>
      </c>
      <c r="EA2" t="s">
        <v>159</v>
      </c>
      <c r="EB2">
        <v>0</v>
      </c>
      <c r="EC2">
        <v>0</v>
      </c>
      <c r="ED2">
        <v>7.05</v>
      </c>
      <c r="EE2">
        <v>0.51</v>
      </c>
      <c r="EF2">
        <v>2.0020566090040005E+19</v>
      </c>
      <c r="EG2">
        <v>3.0040567E+19</v>
      </c>
      <c r="EH2" t="s">
        <v>214</v>
      </c>
      <c r="EI2" t="s">
        <v>214</v>
      </c>
      <c r="EJ2" t="s">
        <v>215</v>
      </c>
      <c r="EK2" t="s">
        <v>218</v>
      </c>
      <c r="EL2" t="s">
        <v>171</v>
      </c>
      <c r="EM2" t="s">
        <v>159</v>
      </c>
      <c r="EN2" t="s">
        <v>159</v>
      </c>
      <c r="EO2" t="s">
        <v>159</v>
      </c>
      <c r="EP2" t="s">
        <v>159</v>
      </c>
      <c r="EQ2" t="s">
        <v>159</v>
      </c>
      <c r="ER2" t="s">
        <v>159</v>
      </c>
      <c r="ES2" t="s">
        <v>159</v>
      </c>
      <c r="ET2" t="s">
        <v>159</v>
      </c>
      <c r="EU2" t="s">
        <v>159</v>
      </c>
      <c r="EV2">
        <v>2349.56</v>
      </c>
      <c r="EW2">
        <v>0</v>
      </c>
      <c r="EX2">
        <v>0</v>
      </c>
      <c r="EY2" t="s">
        <v>159</v>
      </c>
      <c r="EZ2" t="s">
        <v>172</v>
      </c>
      <c r="FA2" t="s">
        <v>159</v>
      </c>
      <c r="FB2">
        <v>0</v>
      </c>
      <c r="FC2">
        <v>0</v>
      </c>
    </row>
    <row r="3" spans="1:159" x14ac:dyDescent="0.25">
      <c r="A3" t="s">
        <v>144</v>
      </c>
      <c r="B3" t="s">
        <v>145</v>
      </c>
      <c r="C3">
        <v>9954497476</v>
      </c>
      <c r="D3" t="s">
        <v>146</v>
      </c>
      <c r="E3" t="s">
        <v>210</v>
      </c>
      <c r="F3" s="3" t="s">
        <v>177</v>
      </c>
      <c r="G3" t="s">
        <v>149</v>
      </c>
      <c r="H3" t="s">
        <v>150</v>
      </c>
      <c r="I3" t="s">
        <v>211</v>
      </c>
      <c r="J3" t="s">
        <v>152</v>
      </c>
      <c r="K3" t="s">
        <v>153</v>
      </c>
      <c r="L3" s="4">
        <v>0.5</v>
      </c>
      <c r="M3" s="4">
        <v>2350</v>
      </c>
      <c r="N3" t="s">
        <v>154</v>
      </c>
      <c r="O3" t="s">
        <v>212</v>
      </c>
      <c r="P3" t="s">
        <v>243</v>
      </c>
      <c r="Q3">
        <v>35169</v>
      </c>
      <c r="R3" t="s">
        <v>144</v>
      </c>
      <c r="S3">
        <v>35243</v>
      </c>
      <c r="T3" s="3" t="s">
        <v>185</v>
      </c>
      <c r="U3">
        <v>2640760465</v>
      </c>
      <c r="V3">
        <v>6429366</v>
      </c>
      <c r="W3" t="s">
        <v>244</v>
      </c>
      <c r="X3" t="s">
        <v>244</v>
      </c>
      <c r="Y3">
        <v>0</v>
      </c>
      <c r="Z3" t="s">
        <v>159</v>
      </c>
      <c r="AA3">
        <v>9954497476</v>
      </c>
      <c r="AB3">
        <v>123</v>
      </c>
      <c r="AC3" t="s">
        <v>160</v>
      </c>
      <c r="AD3" t="s">
        <v>161</v>
      </c>
      <c r="AE3" t="s">
        <v>162</v>
      </c>
      <c r="AF3" t="s">
        <v>152</v>
      </c>
      <c r="AG3">
        <v>5999</v>
      </c>
      <c r="AH3">
        <v>63</v>
      </c>
      <c r="AI3" t="s">
        <v>159</v>
      </c>
      <c r="AJ3">
        <v>200185</v>
      </c>
      <c r="AK3" t="s">
        <v>159</v>
      </c>
      <c r="AL3" t="s">
        <v>163</v>
      </c>
      <c r="AM3" t="s">
        <v>245</v>
      </c>
      <c r="AN3">
        <v>566</v>
      </c>
      <c r="AO3">
        <v>226397</v>
      </c>
      <c r="AP3">
        <v>566</v>
      </c>
      <c r="AQ3">
        <v>9954497476</v>
      </c>
      <c r="AR3">
        <v>9954497476</v>
      </c>
      <c r="AS3" t="s">
        <v>154</v>
      </c>
      <c r="AT3" t="s">
        <v>216</v>
      </c>
      <c r="AU3" t="s">
        <v>159</v>
      </c>
      <c r="AV3" t="s">
        <v>217</v>
      </c>
      <c r="AW3" s="4">
        <v>0.5</v>
      </c>
      <c r="AX3">
        <v>2350</v>
      </c>
      <c r="AY3">
        <v>2350</v>
      </c>
      <c r="AZ3" s="9">
        <f t="shared" si="0"/>
        <v>2350</v>
      </c>
      <c r="BA3" s="9">
        <v>350</v>
      </c>
      <c r="BB3" s="9">
        <f t="shared" si="1"/>
        <v>2000</v>
      </c>
      <c r="BC3" s="10">
        <f t="shared" si="2"/>
        <v>352.00000000000006</v>
      </c>
      <c r="BD3" s="11">
        <f t="shared" si="3"/>
        <v>1600</v>
      </c>
      <c r="BE3" s="12">
        <f t="shared" si="4"/>
        <v>48</v>
      </c>
      <c r="BF3" s="9">
        <v>250</v>
      </c>
      <c r="BG3" s="13">
        <f t="shared" si="5"/>
        <v>81.25</v>
      </c>
      <c r="BH3" s="13"/>
      <c r="BI3" s="14"/>
      <c r="BJ3" s="9">
        <f t="shared" si="6"/>
        <v>18.75</v>
      </c>
      <c r="BK3" t="s">
        <v>159</v>
      </c>
      <c r="BL3" t="s">
        <v>159</v>
      </c>
      <c r="BM3" t="s">
        <v>159</v>
      </c>
      <c r="BN3" t="s">
        <v>159</v>
      </c>
      <c r="BO3">
        <v>566</v>
      </c>
      <c r="BP3">
        <v>566</v>
      </c>
      <c r="BQ3">
        <v>2350</v>
      </c>
      <c r="BR3">
        <v>1000</v>
      </c>
      <c r="BS3">
        <v>11.75</v>
      </c>
      <c r="BT3">
        <v>0.88</v>
      </c>
      <c r="BU3">
        <v>0</v>
      </c>
      <c r="BV3">
        <v>2337.3688000000002</v>
      </c>
      <c r="BW3">
        <v>0</v>
      </c>
      <c r="BX3" t="s">
        <v>159</v>
      </c>
      <c r="BY3" t="s">
        <v>159</v>
      </c>
      <c r="BZ3">
        <v>0</v>
      </c>
      <c r="CA3">
        <v>0</v>
      </c>
      <c r="CB3" t="s">
        <v>167</v>
      </c>
      <c r="CC3">
        <v>4.7</v>
      </c>
      <c r="CD3" t="s">
        <v>159</v>
      </c>
      <c r="CE3">
        <v>0</v>
      </c>
      <c r="CF3">
        <v>0</v>
      </c>
      <c r="CG3" t="s">
        <v>159</v>
      </c>
      <c r="CH3">
        <v>0</v>
      </c>
      <c r="CI3">
        <v>0.2</v>
      </c>
      <c r="CJ3">
        <v>4.7</v>
      </c>
      <c r="CK3" t="s">
        <v>159</v>
      </c>
      <c r="CL3" t="s">
        <v>159</v>
      </c>
      <c r="CM3" t="s">
        <v>159</v>
      </c>
      <c r="CN3" t="s">
        <v>159</v>
      </c>
      <c r="CO3">
        <v>0</v>
      </c>
      <c r="CP3" t="s">
        <v>210</v>
      </c>
      <c r="CQ3">
        <v>30</v>
      </c>
      <c r="CR3">
        <v>1.41</v>
      </c>
      <c r="CS3">
        <v>0.11</v>
      </c>
      <c r="CT3">
        <v>2349.56</v>
      </c>
      <c r="CU3" t="s">
        <v>168</v>
      </c>
      <c r="CV3">
        <v>25</v>
      </c>
      <c r="CW3">
        <v>1.175</v>
      </c>
      <c r="CX3">
        <v>0.09</v>
      </c>
      <c r="CY3" t="s">
        <v>169</v>
      </c>
      <c r="CZ3">
        <v>7.5</v>
      </c>
      <c r="DA3">
        <v>0.35249999999999998</v>
      </c>
      <c r="DB3">
        <v>0.03</v>
      </c>
      <c r="DC3" t="s">
        <v>163</v>
      </c>
      <c r="DD3">
        <v>7.5</v>
      </c>
      <c r="DE3">
        <v>0.35249999999999998</v>
      </c>
      <c r="DF3">
        <v>0.03</v>
      </c>
      <c r="DG3">
        <v>0</v>
      </c>
      <c r="DH3">
        <v>1</v>
      </c>
      <c r="DI3">
        <v>0.08</v>
      </c>
      <c r="DJ3" t="s">
        <v>246</v>
      </c>
      <c r="DK3">
        <v>5</v>
      </c>
      <c r="DL3">
        <v>0.23499999999999999</v>
      </c>
      <c r="DM3">
        <v>0.02</v>
      </c>
      <c r="DN3" t="s">
        <v>168</v>
      </c>
      <c r="DO3">
        <v>25</v>
      </c>
      <c r="DP3">
        <v>1.175</v>
      </c>
      <c r="DQ3">
        <v>0.09</v>
      </c>
      <c r="DR3" t="s">
        <v>159</v>
      </c>
      <c r="DS3">
        <v>0</v>
      </c>
      <c r="DT3">
        <v>0</v>
      </c>
      <c r="DU3" t="s">
        <v>159</v>
      </c>
      <c r="DV3">
        <v>0</v>
      </c>
      <c r="DW3">
        <v>0</v>
      </c>
      <c r="DX3" t="s">
        <v>159</v>
      </c>
      <c r="DY3" t="s">
        <v>159</v>
      </c>
      <c r="DZ3" t="s">
        <v>159</v>
      </c>
      <c r="EA3" t="s">
        <v>159</v>
      </c>
      <c r="EB3">
        <v>0</v>
      </c>
      <c r="EC3">
        <v>0</v>
      </c>
      <c r="ED3">
        <v>7.05</v>
      </c>
      <c r="EE3">
        <v>0.51</v>
      </c>
      <c r="EF3">
        <v>2.0020566090040005E+19</v>
      </c>
      <c r="EG3">
        <v>3.0040567E+19</v>
      </c>
      <c r="EH3" t="s">
        <v>244</v>
      </c>
      <c r="EI3" t="s">
        <v>244</v>
      </c>
      <c r="EJ3" t="s">
        <v>245</v>
      </c>
      <c r="EK3" t="s">
        <v>247</v>
      </c>
      <c r="EL3" t="s">
        <v>171</v>
      </c>
      <c r="EM3" t="s">
        <v>159</v>
      </c>
      <c r="EN3" t="s">
        <v>159</v>
      </c>
      <c r="EO3" t="s">
        <v>159</v>
      </c>
      <c r="EP3" t="s">
        <v>159</v>
      </c>
      <c r="EQ3" t="s">
        <v>159</v>
      </c>
      <c r="ER3" t="s">
        <v>159</v>
      </c>
      <c r="ES3" t="s">
        <v>159</v>
      </c>
      <c r="ET3" t="s">
        <v>159</v>
      </c>
      <c r="EU3" t="s">
        <v>159</v>
      </c>
      <c r="EV3">
        <v>2349.56</v>
      </c>
      <c r="EW3">
        <v>0</v>
      </c>
      <c r="EX3">
        <v>0</v>
      </c>
      <c r="EY3" t="s">
        <v>159</v>
      </c>
      <c r="EZ3" t="s">
        <v>172</v>
      </c>
      <c r="FA3" t="s">
        <v>159</v>
      </c>
      <c r="FB3">
        <v>0</v>
      </c>
      <c r="FC3">
        <v>0</v>
      </c>
    </row>
    <row r="4" spans="1:159" x14ac:dyDescent="0.25">
      <c r="A4" t="s">
        <v>144</v>
      </c>
      <c r="B4" t="s">
        <v>145</v>
      </c>
      <c r="C4">
        <v>9950907395</v>
      </c>
      <c r="D4" t="s">
        <v>146</v>
      </c>
      <c r="E4" t="s">
        <v>147</v>
      </c>
      <c r="F4" s="3" t="s">
        <v>148</v>
      </c>
      <c r="G4" t="s">
        <v>149</v>
      </c>
      <c r="H4" t="s">
        <v>150</v>
      </c>
      <c r="I4" t="s">
        <v>151</v>
      </c>
      <c r="J4" t="s">
        <v>152</v>
      </c>
      <c r="K4" t="s">
        <v>153</v>
      </c>
      <c r="L4" s="4">
        <v>0.5</v>
      </c>
      <c r="M4" s="4">
        <v>2850</v>
      </c>
      <c r="N4" t="s">
        <v>154</v>
      </c>
      <c r="O4" t="s">
        <v>155</v>
      </c>
      <c r="P4" t="s">
        <v>190</v>
      </c>
      <c r="Q4">
        <v>35162</v>
      </c>
      <c r="R4" t="s">
        <v>144</v>
      </c>
      <c r="S4">
        <v>39234</v>
      </c>
      <c r="T4" s="3" t="s">
        <v>157</v>
      </c>
      <c r="U4">
        <v>2640384640</v>
      </c>
      <c r="V4">
        <v>4459384</v>
      </c>
      <c r="W4" t="s">
        <v>191</v>
      </c>
      <c r="X4" t="s">
        <v>191</v>
      </c>
      <c r="Y4">
        <v>0</v>
      </c>
      <c r="Z4" t="s">
        <v>159</v>
      </c>
      <c r="AA4">
        <v>9950907395</v>
      </c>
      <c r="AB4">
        <v>123</v>
      </c>
      <c r="AC4" t="s">
        <v>160</v>
      </c>
      <c r="AD4" t="s">
        <v>161</v>
      </c>
      <c r="AE4" t="s">
        <v>162</v>
      </c>
      <c r="AF4" t="s">
        <v>152</v>
      </c>
      <c r="AG4">
        <v>5999</v>
      </c>
      <c r="AH4">
        <v>44</v>
      </c>
      <c r="AI4" t="s">
        <v>159</v>
      </c>
      <c r="AJ4">
        <v>200185</v>
      </c>
      <c r="AK4" t="s">
        <v>159</v>
      </c>
      <c r="AL4" t="s">
        <v>163</v>
      </c>
      <c r="AM4" t="s">
        <v>192</v>
      </c>
      <c r="AN4">
        <v>566</v>
      </c>
      <c r="AO4">
        <v>39234</v>
      </c>
      <c r="AP4">
        <v>566</v>
      </c>
      <c r="AQ4">
        <v>9950907395</v>
      </c>
      <c r="AR4">
        <v>9950907395</v>
      </c>
      <c r="AS4" t="s">
        <v>154</v>
      </c>
      <c r="AT4" t="s">
        <v>165</v>
      </c>
      <c r="AU4" t="s">
        <v>159</v>
      </c>
      <c r="AV4" t="s">
        <v>166</v>
      </c>
      <c r="AW4" s="4">
        <v>0.5</v>
      </c>
      <c r="AX4">
        <v>2850</v>
      </c>
      <c r="AY4">
        <v>2850</v>
      </c>
      <c r="AZ4" s="9">
        <f t="shared" si="0"/>
        <v>2850</v>
      </c>
      <c r="BA4" s="9">
        <v>350</v>
      </c>
      <c r="BB4" s="9">
        <f t="shared" si="1"/>
        <v>2500</v>
      </c>
      <c r="BC4" s="10">
        <f t="shared" si="2"/>
        <v>440.00000000000006</v>
      </c>
      <c r="BD4" s="11">
        <f t="shared" si="3"/>
        <v>2000</v>
      </c>
      <c r="BE4" s="12">
        <f t="shared" si="4"/>
        <v>60</v>
      </c>
      <c r="BF4" s="9">
        <v>250</v>
      </c>
      <c r="BG4" s="13">
        <f t="shared" si="5"/>
        <v>81.25</v>
      </c>
      <c r="BH4" s="13"/>
      <c r="BI4" s="14"/>
      <c r="BJ4" s="9">
        <f t="shared" si="6"/>
        <v>18.75</v>
      </c>
      <c r="BK4" t="s">
        <v>159</v>
      </c>
      <c r="BL4" t="s">
        <v>159</v>
      </c>
      <c r="BM4" t="s">
        <v>159</v>
      </c>
      <c r="BN4" t="s">
        <v>159</v>
      </c>
      <c r="BO4">
        <v>566</v>
      </c>
      <c r="BP4">
        <v>566</v>
      </c>
      <c r="BQ4">
        <v>2850</v>
      </c>
      <c r="BR4">
        <v>1000</v>
      </c>
      <c r="BS4">
        <v>14.25</v>
      </c>
      <c r="BT4">
        <v>1.07</v>
      </c>
      <c r="BU4">
        <v>0</v>
      </c>
      <c r="BV4">
        <v>2834.6813000000002</v>
      </c>
      <c r="BW4">
        <v>0</v>
      </c>
      <c r="BX4" t="s">
        <v>159</v>
      </c>
      <c r="BY4" t="s">
        <v>159</v>
      </c>
      <c r="BZ4">
        <v>0</v>
      </c>
      <c r="CA4">
        <v>0</v>
      </c>
      <c r="CB4" t="s">
        <v>167</v>
      </c>
      <c r="CC4">
        <v>5.7</v>
      </c>
      <c r="CD4" t="s">
        <v>159</v>
      </c>
      <c r="CE4">
        <v>0</v>
      </c>
      <c r="CF4">
        <v>0</v>
      </c>
      <c r="CG4" t="s">
        <v>159</v>
      </c>
      <c r="CH4">
        <v>0</v>
      </c>
      <c r="CI4">
        <v>0.2</v>
      </c>
      <c r="CJ4">
        <v>5.7</v>
      </c>
      <c r="CK4" t="s">
        <v>159</v>
      </c>
      <c r="CL4" t="s">
        <v>159</v>
      </c>
      <c r="CM4" t="s">
        <v>159</v>
      </c>
      <c r="CN4" t="s">
        <v>159</v>
      </c>
      <c r="CO4">
        <v>0</v>
      </c>
      <c r="CP4" t="s">
        <v>147</v>
      </c>
      <c r="CQ4">
        <v>30</v>
      </c>
      <c r="CR4">
        <v>1.71</v>
      </c>
      <c r="CS4">
        <v>0.13</v>
      </c>
      <c r="CT4">
        <v>2848.16</v>
      </c>
      <c r="CU4" t="s">
        <v>168</v>
      </c>
      <c r="CV4">
        <v>25</v>
      </c>
      <c r="CW4">
        <v>1.425</v>
      </c>
      <c r="CX4">
        <v>0.11</v>
      </c>
      <c r="CY4" t="s">
        <v>169</v>
      </c>
      <c r="CZ4">
        <v>7.5</v>
      </c>
      <c r="DA4">
        <v>0.42749999999999999</v>
      </c>
      <c r="DB4">
        <v>0.03</v>
      </c>
      <c r="DC4" t="s">
        <v>163</v>
      </c>
      <c r="DD4">
        <v>7.5</v>
      </c>
      <c r="DE4">
        <v>0.42749999999999999</v>
      </c>
      <c r="DF4">
        <v>0.03</v>
      </c>
      <c r="DG4">
        <v>0</v>
      </c>
      <c r="DH4">
        <v>0</v>
      </c>
      <c r="DI4">
        <v>0</v>
      </c>
      <c r="DJ4" t="s">
        <v>168</v>
      </c>
      <c r="DK4">
        <v>5</v>
      </c>
      <c r="DL4">
        <v>0.28499999999999998</v>
      </c>
      <c r="DM4">
        <v>0.02</v>
      </c>
      <c r="DN4" t="s">
        <v>168</v>
      </c>
      <c r="DO4">
        <v>25</v>
      </c>
      <c r="DP4">
        <v>1.425</v>
      </c>
      <c r="DQ4">
        <v>0.11</v>
      </c>
      <c r="DR4" t="s">
        <v>159</v>
      </c>
      <c r="DS4">
        <v>0</v>
      </c>
      <c r="DT4">
        <v>0</v>
      </c>
      <c r="DU4" t="s">
        <v>159</v>
      </c>
      <c r="DV4">
        <v>0</v>
      </c>
      <c r="DW4">
        <v>0</v>
      </c>
      <c r="DX4" t="s">
        <v>159</v>
      </c>
      <c r="DY4" t="s">
        <v>159</v>
      </c>
      <c r="DZ4" t="s">
        <v>159</v>
      </c>
      <c r="EA4" t="s">
        <v>159</v>
      </c>
      <c r="EB4">
        <v>0</v>
      </c>
      <c r="EC4">
        <v>0</v>
      </c>
      <c r="ED4">
        <v>8.5500000000000007</v>
      </c>
      <c r="EE4">
        <v>0.64</v>
      </c>
      <c r="EF4">
        <v>2.0020566090040005E+19</v>
      </c>
      <c r="EG4">
        <v>3.0040567E+19</v>
      </c>
      <c r="EH4" t="s">
        <v>191</v>
      </c>
      <c r="EI4" t="s">
        <v>191</v>
      </c>
      <c r="EJ4" t="s">
        <v>192</v>
      </c>
      <c r="EK4" t="s">
        <v>193</v>
      </c>
      <c r="EL4" t="s">
        <v>171</v>
      </c>
      <c r="EM4" t="s">
        <v>159</v>
      </c>
      <c r="EN4" t="s">
        <v>159</v>
      </c>
      <c r="EO4" t="s">
        <v>159</v>
      </c>
      <c r="EP4" t="s">
        <v>159</v>
      </c>
      <c r="EQ4" t="s">
        <v>159</v>
      </c>
      <c r="ER4" t="s">
        <v>159</v>
      </c>
      <c r="ES4" t="s">
        <v>159</v>
      </c>
      <c r="ET4" t="s">
        <v>159</v>
      </c>
      <c r="EU4" t="s">
        <v>159</v>
      </c>
      <c r="EV4">
        <v>2848.16</v>
      </c>
      <c r="EW4">
        <v>0</v>
      </c>
      <c r="EX4">
        <v>0</v>
      </c>
      <c r="EY4" t="s">
        <v>159</v>
      </c>
      <c r="EZ4" t="s">
        <v>172</v>
      </c>
      <c r="FA4" t="s">
        <v>159</v>
      </c>
      <c r="FB4">
        <v>0</v>
      </c>
      <c r="FC4">
        <v>0</v>
      </c>
    </row>
    <row r="5" spans="1:159" x14ac:dyDescent="0.25">
      <c r="A5" t="s">
        <v>144</v>
      </c>
      <c r="B5" t="s">
        <v>145</v>
      </c>
      <c r="C5">
        <v>9955678658</v>
      </c>
      <c r="D5" t="s">
        <v>146</v>
      </c>
      <c r="E5" t="s">
        <v>147</v>
      </c>
      <c r="F5" s="3" t="s">
        <v>148</v>
      </c>
      <c r="G5" t="s">
        <v>149</v>
      </c>
      <c r="H5" t="s">
        <v>150</v>
      </c>
      <c r="I5" t="s">
        <v>151</v>
      </c>
      <c r="J5" t="s">
        <v>152</v>
      </c>
      <c r="K5" t="s">
        <v>153</v>
      </c>
      <c r="L5" s="4">
        <v>0.5</v>
      </c>
      <c r="M5" s="4">
        <v>3700</v>
      </c>
      <c r="N5" t="s">
        <v>154</v>
      </c>
      <c r="O5" t="s">
        <v>155</v>
      </c>
      <c r="P5" t="s">
        <v>156</v>
      </c>
      <c r="Q5">
        <v>35174</v>
      </c>
      <c r="R5" t="s">
        <v>144</v>
      </c>
      <c r="S5">
        <v>555949</v>
      </c>
      <c r="T5" s="3" t="s">
        <v>157</v>
      </c>
      <c r="U5">
        <v>2641212223</v>
      </c>
      <c r="V5">
        <v>1977541</v>
      </c>
      <c r="W5" t="s">
        <v>158</v>
      </c>
      <c r="X5" t="s">
        <v>158</v>
      </c>
      <c r="Y5">
        <v>0</v>
      </c>
      <c r="Z5" t="s">
        <v>159</v>
      </c>
      <c r="AA5">
        <v>9955678658</v>
      </c>
      <c r="AB5">
        <v>123</v>
      </c>
      <c r="AC5" t="s">
        <v>160</v>
      </c>
      <c r="AD5" t="s">
        <v>161</v>
      </c>
      <c r="AE5" t="s">
        <v>162</v>
      </c>
      <c r="AF5" t="s">
        <v>152</v>
      </c>
      <c r="AG5">
        <v>5999</v>
      </c>
      <c r="AH5">
        <v>44</v>
      </c>
      <c r="AI5" t="s">
        <v>159</v>
      </c>
      <c r="AJ5">
        <v>200185</v>
      </c>
      <c r="AK5" t="s">
        <v>159</v>
      </c>
      <c r="AL5" t="s">
        <v>163</v>
      </c>
      <c r="AM5" t="s">
        <v>164</v>
      </c>
      <c r="AN5">
        <v>566</v>
      </c>
      <c r="AO5">
        <v>555949</v>
      </c>
      <c r="AP5">
        <v>566</v>
      </c>
      <c r="AQ5">
        <v>9955678658</v>
      </c>
      <c r="AR5">
        <v>9955678658</v>
      </c>
      <c r="AS5" t="s">
        <v>154</v>
      </c>
      <c r="AT5" t="s">
        <v>165</v>
      </c>
      <c r="AU5" t="s">
        <v>159</v>
      </c>
      <c r="AV5" t="s">
        <v>166</v>
      </c>
      <c r="AW5" s="4">
        <v>0.5</v>
      </c>
      <c r="AX5">
        <v>3700</v>
      </c>
      <c r="AY5">
        <v>3700</v>
      </c>
      <c r="AZ5" s="9">
        <f t="shared" si="0"/>
        <v>2700</v>
      </c>
      <c r="BA5" s="9">
        <v>350</v>
      </c>
      <c r="BB5" s="9">
        <f t="shared" si="1"/>
        <v>2350</v>
      </c>
      <c r="BC5" s="10">
        <f t="shared" si="2"/>
        <v>413.6</v>
      </c>
      <c r="BD5" s="11">
        <f t="shared" si="3"/>
        <v>1880</v>
      </c>
      <c r="BE5" s="12">
        <f t="shared" si="4"/>
        <v>56.4</v>
      </c>
      <c r="BF5" s="9">
        <v>250</v>
      </c>
      <c r="BG5" s="13">
        <f t="shared" si="5"/>
        <v>81.25</v>
      </c>
      <c r="BH5" s="13">
        <v>1000</v>
      </c>
      <c r="BI5" s="14"/>
      <c r="BJ5" s="9">
        <f t="shared" si="6"/>
        <v>18.75</v>
      </c>
      <c r="BK5" t="s">
        <v>159</v>
      </c>
      <c r="BL5" t="s">
        <v>159</v>
      </c>
      <c r="BM5" t="s">
        <v>159</v>
      </c>
      <c r="BN5" t="s">
        <v>159</v>
      </c>
      <c r="BO5">
        <v>566</v>
      </c>
      <c r="BP5">
        <v>566</v>
      </c>
      <c r="BQ5">
        <v>3700</v>
      </c>
      <c r="BR5">
        <v>1000</v>
      </c>
      <c r="BS5">
        <v>18.5</v>
      </c>
      <c r="BT5">
        <v>1.39</v>
      </c>
      <c r="BU5">
        <v>0</v>
      </c>
      <c r="BV5">
        <v>3680.1125000000002</v>
      </c>
      <c r="BW5">
        <v>0</v>
      </c>
      <c r="BX5" t="s">
        <v>159</v>
      </c>
      <c r="BY5" t="s">
        <v>159</v>
      </c>
      <c r="BZ5">
        <v>0</v>
      </c>
      <c r="CA5">
        <v>0</v>
      </c>
      <c r="CB5" t="s">
        <v>167</v>
      </c>
      <c r="CC5">
        <v>7.4</v>
      </c>
      <c r="CD5" t="s">
        <v>159</v>
      </c>
      <c r="CE5">
        <v>0</v>
      </c>
      <c r="CF5">
        <v>0</v>
      </c>
      <c r="CG5" t="s">
        <v>159</v>
      </c>
      <c r="CH5">
        <v>0</v>
      </c>
      <c r="CI5">
        <v>0.2</v>
      </c>
      <c r="CJ5">
        <v>7.4</v>
      </c>
      <c r="CK5" t="s">
        <v>159</v>
      </c>
      <c r="CL5" t="s">
        <v>159</v>
      </c>
      <c r="CM5" t="s">
        <v>159</v>
      </c>
      <c r="CN5" t="s">
        <v>159</v>
      </c>
      <c r="CO5">
        <v>0</v>
      </c>
      <c r="CP5" t="s">
        <v>147</v>
      </c>
      <c r="CQ5">
        <v>30</v>
      </c>
      <c r="CR5">
        <v>2.2200000000000002</v>
      </c>
      <c r="CS5">
        <v>0.17</v>
      </c>
      <c r="CT5">
        <v>3697.61</v>
      </c>
      <c r="CU5" t="s">
        <v>168</v>
      </c>
      <c r="CV5">
        <v>25</v>
      </c>
      <c r="CW5">
        <v>1.85</v>
      </c>
      <c r="CX5">
        <v>0.14000000000000001</v>
      </c>
      <c r="CY5" t="s">
        <v>169</v>
      </c>
      <c r="CZ5">
        <v>7.5</v>
      </c>
      <c r="DA5">
        <v>0.55500000000000005</v>
      </c>
      <c r="DB5">
        <v>0.04</v>
      </c>
      <c r="DC5" t="s">
        <v>163</v>
      </c>
      <c r="DD5">
        <v>7.5</v>
      </c>
      <c r="DE5">
        <v>0.55500000000000005</v>
      </c>
      <c r="DF5">
        <v>0.04</v>
      </c>
      <c r="DG5">
        <v>0</v>
      </c>
      <c r="DH5">
        <v>0</v>
      </c>
      <c r="DI5">
        <v>0</v>
      </c>
      <c r="DJ5" t="s">
        <v>168</v>
      </c>
      <c r="DK5">
        <v>5</v>
      </c>
      <c r="DL5">
        <v>0.37</v>
      </c>
      <c r="DM5">
        <v>0.03</v>
      </c>
      <c r="DN5" t="s">
        <v>168</v>
      </c>
      <c r="DO5">
        <v>25</v>
      </c>
      <c r="DP5">
        <v>1.85</v>
      </c>
      <c r="DQ5">
        <v>0.14000000000000001</v>
      </c>
      <c r="DR5" t="s">
        <v>159</v>
      </c>
      <c r="DS5">
        <v>0</v>
      </c>
      <c r="DT5">
        <v>0</v>
      </c>
      <c r="DU5" t="s">
        <v>159</v>
      </c>
      <c r="DV5">
        <v>0</v>
      </c>
      <c r="DW5">
        <v>0</v>
      </c>
      <c r="DX5" t="s">
        <v>159</v>
      </c>
      <c r="DY5" t="s">
        <v>159</v>
      </c>
      <c r="DZ5" t="s">
        <v>159</v>
      </c>
      <c r="EA5" t="s">
        <v>159</v>
      </c>
      <c r="EB5">
        <v>0</v>
      </c>
      <c r="EC5">
        <v>0</v>
      </c>
      <c r="ED5">
        <v>11.1</v>
      </c>
      <c r="EE5">
        <v>0.83</v>
      </c>
      <c r="EF5">
        <v>2.0020566090040005E+19</v>
      </c>
      <c r="EG5">
        <v>3.0040567E+19</v>
      </c>
      <c r="EH5" t="s">
        <v>158</v>
      </c>
      <c r="EI5" t="s">
        <v>158</v>
      </c>
      <c r="EJ5" t="s">
        <v>164</v>
      </c>
      <c r="EK5" t="s">
        <v>170</v>
      </c>
      <c r="EL5" t="s">
        <v>171</v>
      </c>
      <c r="EM5" t="s">
        <v>159</v>
      </c>
      <c r="EN5" t="s">
        <v>159</v>
      </c>
      <c r="EO5" t="s">
        <v>159</v>
      </c>
      <c r="EP5" t="s">
        <v>159</v>
      </c>
      <c r="EQ5" t="s">
        <v>159</v>
      </c>
      <c r="ER5" t="s">
        <v>159</v>
      </c>
      <c r="ES5" t="s">
        <v>159</v>
      </c>
      <c r="ET5" t="s">
        <v>159</v>
      </c>
      <c r="EU5" t="s">
        <v>159</v>
      </c>
      <c r="EV5">
        <v>3697.61</v>
      </c>
      <c r="EW5">
        <v>0</v>
      </c>
      <c r="EX5">
        <v>0</v>
      </c>
      <c r="EY5" t="s">
        <v>159</v>
      </c>
      <c r="EZ5" t="s">
        <v>172</v>
      </c>
      <c r="FA5" t="s">
        <v>159</v>
      </c>
      <c r="FB5">
        <v>0</v>
      </c>
      <c r="FC5">
        <v>0</v>
      </c>
    </row>
    <row r="6" spans="1:159" x14ac:dyDescent="0.25">
      <c r="A6" t="s">
        <v>144</v>
      </c>
      <c r="B6" t="s">
        <v>145</v>
      </c>
      <c r="C6">
        <v>9950717573</v>
      </c>
      <c r="D6" t="s">
        <v>146</v>
      </c>
      <c r="E6" t="s">
        <v>147</v>
      </c>
      <c r="F6" s="3" t="s">
        <v>148</v>
      </c>
      <c r="G6" t="s">
        <v>149</v>
      </c>
      <c r="H6" t="s">
        <v>150</v>
      </c>
      <c r="I6" t="s">
        <v>151</v>
      </c>
      <c r="J6" t="s">
        <v>152</v>
      </c>
      <c r="K6" t="s">
        <v>153</v>
      </c>
      <c r="L6" s="4">
        <v>0.5</v>
      </c>
      <c r="M6" s="4">
        <v>3700</v>
      </c>
      <c r="N6" t="s">
        <v>154</v>
      </c>
      <c r="O6" t="s">
        <v>155</v>
      </c>
      <c r="P6" t="s">
        <v>173</v>
      </c>
      <c r="Q6">
        <v>35162</v>
      </c>
      <c r="R6" t="s">
        <v>144</v>
      </c>
      <c r="S6">
        <v>484627</v>
      </c>
      <c r="T6" s="3" t="s">
        <v>157</v>
      </c>
      <c r="U6">
        <v>2640331260</v>
      </c>
      <c r="V6">
        <v>4459384</v>
      </c>
      <c r="W6" t="s">
        <v>174</v>
      </c>
      <c r="X6" t="s">
        <v>174</v>
      </c>
      <c r="Y6">
        <v>0</v>
      </c>
      <c r="Z6" t="s">
        <v>159</v>
      </c>
      <c r="AA6">
        <v>9950717573</v>
      </c>
      <c r="AB6">
        <v>123</v>
      </c>
      <c r="AC6" t="s">
        <v>160</v>
      </c>
      <c r="AD6" t="s">
        <v>161</v>
      </c>
      <c r="AE6" t="s">
        <v>162</v>
      </c>
      <c r="AF6" t="s">
        <v>152</v>
      </c>
      <c r="AG6">
        <v>5999</v>
      </c>
      <c r="AH6">
        <v>44</v>
      </c>
      <c r="AI6" t="s">
        <v>159</v>
      </c>
      <c r="AJ6">
        <v>200185</v>
      </c>
      <c r="AK6" t="s">
        <v>159</v>
      </c>
      <c r="AL6" t="s">
        <v>163</v>
      </c>
      <c r="AM6" t="s">
        <v>175</v>
      </c>
      <c r="AN6">
        <v>566</v>
      </c>
      <c r="AO6">
        <v>484627</v>
      </c>
      <c r="AP6">
        <v>566</v>
      </c>
      <c r="AQ6">
        <v>9950717573</v>
      </c>
      <c r="AR6">
        <v>9950717573</v>
      </c>
      <c r="AS6" t="s">
        <v>154</v>
      </c>
      <c r="AT6" t="s">
        <v>165</v>
      </c>
      <c r="AU6" t="s">
        <v>159</v>
      </c>
      <c r="AV6" t="s">
        <v>166</v>
      </c>
      <c r="AW6" s="4">
        <v>0.5</v>
      </c>
      <c r="AX6">
        <v>3700</v>
      </c>
      <c r="AY6">
        <v>3700</v>
      </c>
      <c r="AZ6" s="9">
        <f t="shared" si="0"/>
        <v>2700</v>
      </c>
      <c r="BA6" s="9">
        <v>350</v>
      </c>
      <c r="BB6" s="9">
        <f t="shared" si="1"/>
        <v>2350</v>
      </c>
      <c r="BC6" s="10">
        <f t="shared" si="2"/>
        <v>413.6</v>
      </c>
      <c r="BD6" s="11">
        <f t="shared" si="3"/>
        <v>1880</v>
      </c>
      <c r="BE6" s="12">
        <f t="shared" si="4"/>
        <v>56.4</v>
      </c>
      <c r="BF6" s="9">
        <v>250</v>
      </c>
      <c r="BG6" s="13">
        <f t="shared" si="5"/>
        <v>81.25</v>
      </c>
      <c r="BH6" s="13">
        <v>1000</v>
      </c>
      <c r="BI6" s="14"/>
      <c r="BJ6" s="9">
        <f t="shared" si="6"/>
        <v>18.75</v>
      </c>
      <c r="BK6" t="s">
        <v>159</v>
      </c>
      <c r="BL6" t="s">
        <v>159</v>
      </c>
      <c r="BM6" t="s">
        <v>159</v>
      </c>
      <c r="BN6" t="s">
        <v>159</v>
      </c>
      <c r="BO6">
        <v>566</v>
      </c>
      <c r="BP6">
        <v>566</v>
      </c>
      <c r="BQ6">
        <v>3700</v>
      </c>
      <c r="BR6">
        <v>1000</v>
      </c>
      <c r="BS6">
        <v>18.5</v>
      </c>
      <c r="BT6">
        <v>1.39</v>
      </c>
      <c r="BU6">
        <v>0</v>
      </c>
      <c r="BV6">
        <v>3680.1125000000002</v>
      </c>
      <c r="BW6">
        <v>0</v>
      </c>
      <c r="BX6" t="s">
        <v>159</v>
      </c>
      <c r="BY6" t="s">
        <v>159</v>
      </c>
      <c r="BZ6">
        <v>0</v>
      </c>
      <c r="CA6">
        <v>0</v>
      </c>
      <c r="CB6" t="s">
        <v>167</v>
      </c>
      <c r="CC6">
        <v>7.4</v>
      </c>
      <c r="CD6" t="s">
        <v>159</v>
      </c>
      <c r="CE6">
        <v>0</v>
      </c>
      <c r="CF6">
        <v>0</v>
      </c>
      <c r="CG6" t="s">
        <v>159</v>
      </c>
      <c r="CH6">
        <v>0</v>
      </c>
      <c r="CI6">
        <v>0.2</v>
      </c>
      <c r="CJ6">
        <v>7.4</v>
      </c>
      <c r="CK6" t="s">
        <v>159</v>
      </c>
      <c r="CL6" t="s">
        <v>159</v>
      </c>
      <c r="CM6" t="s">
        <v>159</v>
      </c>
      <c r="CN6" t="s">
        <v>159</v>
      </c>
      <c r="CO6">
        <v>0</v>
      </c>
      <c r="CP6" t="s">
        <v>147</v>
      </c>
      <c r="CQ6">
        <v>30</v>
      </c>
      <c r="CR6">
        <v>2.2200000000000002</v>
      </c>
      <c r="CS6">
        <v>0.17</v>
      </c>
      <c r="CT6">
        <v>3697.61</v>
      </c>
      <c r="CU6" t="s">
        <v>168</v>
      </c>
      <c r="CV6">
        <v>25</v>
      </c>
      <c r="CW6">
        <v>1.85</v>
      </c>
      <c r="CX6">
        <v>0.14000000000000001</v>
      </c>
      <c r="CY6" t="s">
        <v>169</v>
      </c>
      <c r="CZ6">
        <v>7.5</v>
      </c>
      <c r="DA6">
        <v>0.55500000000000005</v>
      </c>
      <c r="DB6">
        <v>0.04</v>
      </c>
      <c r="DC6" t="s">
        <v>163</v>
      </c>
      <c r="DD6">
        <v>7.5</v>
      </c>
      <c r="DE6">
        <v>0.55500000000000005</v>
      </c>
      <c r="DF6">
        <v>0.04</v>
      </c>
      <c r="DG6">
        <v>0</v>
      </c>
      <c r="DH6">
        <v>0</v>
      </c>
      <c r="DI6">
        <v>0</v>
      </c>
      <c r="DJ6" t="s">
        <v>168</v>
      </c>
      <c r="DK6">
        <v>5</v>
      </c>
      <c r="DL6">
        <v>0.37</v>
      </c>
      <c r="DM6">
        <v>0.03</v>
      </c>
      <c r="DN6" t="s">
        <v>168</v>
      </c>
      <c r="DO6">
        <v>25</v>
      </c>
      <c r="DP6">
        <v>1.85</v>
      </c>
      <c r="DQ6">
        <v>0.14000000000000001</v>
      </c>
      <c r="DR6" t="s">
        <v>159</v>
      </c>
      <c r="DS6">
        <v>0</v>
      </c>
      <c r="DT6">
        <v>0</v>
      </c>
      <c r="DU6" t="s">
        <v>159</v>
      </c>
      <c r="DV6">
        <v>0</v>
      </c>
      <c r="DW6">
        <v>0</v>
      </c>
      <c r="DX6" t="s">
        <v>159</v>
      </c>
      <c r="DY6" t="s">
        <v>159</v>
      </c>
      <c r="DZ6" t="s">
        <v>159</v>
      </c>
      <c r="EA6" t="s">
        <v>159</v>
      </c>
      <c r="EB6">
        <v>0</v>
      </c>
      <c r="EC6">
        <v>0</v>
      </c>
      <c r="ED6">
        <v>11.1</v>
      </c>
      <c r="EE6">
        <v>0.83</v>
      </c>
      <c r="EF6">
        <v>2.0020566090040005E+19</v>
      </c>
      <c r="EG6">
        <v>3.0040567E+19</v>
      </c>
      <c r="EH6" t="s">
        <v>174</v>
      </c>
      <c r="EI6" t="s">
        <v>174</v>
      </c>
      <c r="EJ6" t="s">
        <v>175</v>
      </c>
      <c r="EK6" t="s">
        <v>176</v>
      </c>
      <c r="EL6" t="s">
        <v>171</v>
      </c>
      <c r="EM6" t="s">
        <v>159</v>
      </c>
      <c r="EN6" t="s">
        <v>159</v>
      </c>
      <c r="EO6" t="s">
        <v>159</v>
      </c>
      <c r="EP6" t="s">
        <v>159</v>
      </c>
      <c r="EQ6" t="s">
        <v>159</v>
      </c>
      <c r="ER6" t="s">
        <v>159</v>
      </c>
      <c r="ES6" t="s">
        <v>159</v>
      </c>
      <c r="ET6" t="s">
        <v>159</v>
      </c>
      <c r="EU6" t="s">
        <v>159</v>
      </c>
      <c r="EV6">
        <v>3697.61</v>
      </c>
      <c r="EW6">
        <v>0</v>
      </c>
      <c r="EX6">
        <v>0</v>
      </c>
      <c r="EY6" t="s">
        <v>159</v>
      </c>
      <c r="EZ6" t="s">
        <v>172</v>
      </c>
      <c r="FA6" t="s">
        <v>159</v>
      </c>
      <c r="FB6">
        <v>0</v>
      </c>
      <c r="FC6">
        <v>0</v>
      </c>
    </row>
    <row r="7" spans="1:159" x14ac:dyDescent="0.25">
      <c r="A7" t="s">
        <v>144</v>
      </c>
      <c r="B7" t="s">
        <v>145</v>
      </c>
      <c r="C7">
        <v>9951371365</v>
      </c>
      <c r="D7" t="s">
        <v>146</v>
      </c>
      <c r="E7" t="s">
        <v>147</v>
      </c>
      <c r="F7" s="3" t="s">
        <v>148</v>
      </c>
      <c r="G7" t="s">
        <v>149</v>
      </c>
      <c r="H7" t="s">
        <v>150</v>
      </c>
      <c r="I7" t="s">
        <v>151</v>
      </c>
      <c r="J7" t="s">
        <v>152</v>
      </c>
      <c r="K7" t="s">
        <v>153</v>
      </c>
      <c r="L7" s="4">
        <v>0.5</v>
      </c>
      <c r="M7" s="4">
        <v>3700</v>
      </c>
      <c r="N7" t="s">
        <v>154</v>
      </c>
      <c r="O7" t="s">
        <v>155</v>
      </c>
      <c r="P7" t="s">
        <v>248</v>
      </c>
      <c r="Q7">
        <v>35164</v>
      </c>
      <c r="R7" t="s">
        <v>144</v>
      </c>
      <c r="S7">
        <v>889493</v>
      </c>
      <c r="T7" s="3" t="s">
        <v>157</v>
      </c>
      <c r="U7">
        <v>2640517522</v>
      </c>
      <c r="V7">
        <v>4870595</v>
      </c>
      <c r="W7" t="s">
        <v>249</v>
      </c>
      <c r="X7" t="s">
        <v>249</v>
      </c>
      <c r="Y7">
        <v>0</v>
      </c>
      <c r="Z7" t="s">
        <v>159</v>
      </c>
      <c r="AA7">
        <v>9951371365</v>
      </c>
      <c r="AB7">
        <v>123</v>
      </c>
      <c r="AC7" t="s">
        <v>160</v>
      </c>
      <c r="AD7" t="s">
        <v>161</v>
      </c>
      <c r="AE7" t="s">
        <v>162</v>
      </c>
      <c r="AF7" t="s">
        <v>152</v>
      </c>
      <c r="AG7">
        <v>5999</v>
      </c>
      <c r="AH7">
        <v>44</v>
      </c>
      <c r="AI7" t="s">
        <v>159</v>
      </c>
      <c r="AJ7">
        <v>200185</v>
      </c>
      <c r="AK7" t="s">
        <v>159</v>
      </c>
      <c r="AL7" t="s">
        <v>163</v>
      </c>
      <c r="AM7" t="s">
        <v>250</v>
      </c>
      <c r="AN7">
        <v>566</v>
      </c>
      <c r="AO7">
        <v>889493</v>
      </c>
      <c r="AP7">
        <v>566</v>
      </c>
      <c r="AQ7">
        <v>9951371365</v>
      </c>
      <c r="AR7">
        <v>9951371365</v>
      </c>
      <c r="AS7" t="s">
        <v>154</v>
      </c>
      <c r="AT7" t="s">
        <v>165</v>
      </c>
      <c r="AU7" t="s">
        <v>159</v>
      </c>
      <c r="AV7" t="s">
        <v>166</v>
      </c>
      <c r="AW7" s="4">
        <v>0.5</v>
      </c>
      <c r="AX7">
        <v>3700</v>
      </c>
      <c r="AY7">
        <v>3700</v>
      </c>
      <c r="AZ7" s="9">
        <f t="shared" si="0"/>
        <v>2700</v>
      </c>
      <c r="BA7" s="9">
        <v>350</v>
      </c>
      <c r="BB7" s="9">
        <f t="shared" si="1"/>
        <v>2350</v>
      </c>
      <c r="BC7" s="10">
        <f t="shared" si="2"/>
        <v>413.6</v>
      </c>
      <c r="BD7" s="11">
        <f t="shared" si="3"/>
        <v>1880</v>
      </c>
      <c r="BE7" s="12">
        <f t="shared" si="4"/>
        <v>56.4</v>
      </c>
      <c r="BF7" s="9">
        <v>250</v>
      </c>
      <c r="BG7" s="13">
        <f t="shared" si="5"/>
        <v>81.25</v>
      </c>
      <c r="BH7" s="13">
        <v>1000</v>
      </c>
      <c r="BI7" s="14"/>
      <c r="BJ7" s="9">
        <f t="shared" si="6"/>
        <v>18.75</v>
      </c>
      <c r="BK7" t="s">
        <v>159</v>
      </c>
      <c r="BL7" t="s">
        <v>159</v>
      </c>
      <c r="BM7" t="s">
        <v>159</v>
      </c>
      <c r="BN7" t="s">
        <v>159</v>
      </c>
      <c r="BO7">
        <v>566</v>
      </c>
      <c r="BP7">
        <v>566</v>
      </c>
      <c r="BQ7">
        <v>3700</v>
      </c>
      <c r="BR7">
        <v>1000</v>
      </c>
      <c r="BS7">
        <v>18.5</v>
      </c>
      <c r="BT7">
        <v>1.39</v>
      </c>
      <c r="BU7">
        <v>0</v>
      </c>
      <c r="BV7">
        <v>3680.1125000000002</v>
      </c>
      <c r="BW7">
        <v>0</v>
      </c>
      <c r="BX7" t="s">
        <v>159</v>
      </c>
      <c r="BY7" t="s">
        <v>159</v>
      </c>
      <c r="BZ7">
        <v>0</v>
      </c>
      <c r="CA7">
        <v>0</v>
      </c>
      <c r="CB7" t="s">
        <v>167</v>
      </c>
      <c r="CC7">
        <v>7.4</v>
      </c>
      <c r="CD7" t="s">
        <v>159</v>
      </c>
      <c r="CE7">
        <v>0</v>
      </c>
      <c r="CF7">
        <v>0</v>
      </c>
      <c r="CG7" t="s">
        <v>159</v>
      </c>
      <c r="CH7">
        <v>0</v>
      </c>
      <c r="CI7">
        <v>0.2</v>
      </c>
      <c r="CJ7">
        <v>7.4</v>
      </c>
      <c r="CK7" t="s">
        <v>159</v>
      </c>
      <c r="CL7" t="s">
        <v>159</v>
      </c>
      <c r="CM7" t="s">
        <v>159</v>
      </c>
      <c r="CN7" t="s">
        <v>159</v>
      </c>
      <c r="CO7">
        <v>0</v>
      </c>
      <c r="CP7" t="s">
        <v>147</v>
      </c>
      <c r="CQ7">
        <v>30</v>
      </c>
      <c r="CR7">
        <v>2.2200000000000002</v>
      </c>
      <c r="CS7">
        <v>0.17</v>
      </c>
      <c r="CT7">
        <v>3697.61</v>
      </c>
      <c r="CU7" t="s">
        <v>168</v>
      </c>
      <c r="CV7">
        <v>25</v>
      </c>
      <c r="CW7">
        <v>1.85</v>
      </c>
      <c r="CX7">
        <v>0.14000000000000001</v>
      </c>
      <c r="CY7" t="s">
        <v>169</v>
      </c>
      <c r="CZ7">
        <v>7.5</v>
      </c>
      <c r="DA7">
        <v>0.55500000000000005</v>
      </c>
      <c r="DB7">
        <v>0.04</v>
      </c>
      <c r="DC7" t="s">
        <v>163</v>
      </c>
      <c r="DD7">
        <v>7.5</v>
      </c>
      <c r="DE7">
        <v>0.55500000000000005</v>
      </c>
      <c r="DF7">
        <v>0.04</v>
      </c>
      <c r="DG7">
        <v>0</v>
      </c>
      <c r="DH7">
        <v>0</v>
      </c>
      <c r="DI7">
        <v>0</v>
      </c>
      <c r="DJ7" t="s">
        <v>168</v>
      </c>
      <c r="DK7">
        <v>5</v>
      </c>
      <c r="DL7">
        <v>0.37</v>
      </c>
      <c r="DM7">
        <v>0.03</v>
      </c>
      <c r="DN7" t="s">
        <v>168</v>
      </c>
      <c r="DO7">
        <v>25</v>
      </c>
      <c r="DP7">
        <v>1.85</v>
      </c>
      <c r="DQ7">
        <v>0.14000000000000001</v>
      </c>
      <c r="DR7" t="s">
        <v>159</v>
      </c>
      <c r="DS7">
        <v>0</v>
      </c>
      <c r="DT7">
        <v>0</v>
      </c>
      <c r="DU7" t="s">
        <v>159</v>
      </c>
      <c r="DV7">
        <v>0</v>
      </c>
      <c r="DW7">
        <v>0</v>
      </c>
      <c r="DX7" t="s">
        <v>159</v>
      </c>
      <c r="DY7" t="s">
        <v>159</v>
      </c>
      <c r="DZ7" t="s">
        <v>159</v>
      </c>
      <c r="EA7" t="s">
        <v>159</v>
      </c>
      <c r="EB7">
        <v>0</v>
      </c>
      <c r="EC7">
        <v>0</v>
      </c>
      <c r="ED7">
        <v>11.1</v>
      </c>
      <c r="EE7">
        <v>0.83</v>
      </c>
      <c r="EF7">
        <v>2.0020566090040005E+19</v>
      </c>
      <c r="EG7">
        <v>3.0040567E+19</v>
      </c>
      <c r="EH7" t="s">
        <v>249</v>
      </c>
      <c r="EI7" t="s">
        <v>249</v>
      </c>
      <c r="EJ7" t="s">
        <v>250</v>
      </c>
      <c r="EK7" t="s">
        <v>251</v>
      </c>
      <c r="EL7" t="s">
        <v>171</v>
      </c>
      <c r="EM7" t="s">
        <v>159</v>
      </c>
      <c r="EN7" t="s">
        <v>159</v>
      </c>
      <c r="EO7" t="s">
        <v>159</v>
      </c>
      <c r="EP7" t="s">
        <v>159</v>
      </c>
      <c r="EQ7" t="s">
        <v>159</v>
      </c>
      <c r="ER7" t="s">
        <v>159</v>
      </c>
      <c r="ES7" t="s">
        <v>159</v>
      </c>
      <c r="ET7" t="s">
        <v>159</v>
      </c>
      <c r="EU7" t="s">
        <v>159</v>
      </c>
      <c r="EV7">
        <v>3697.61</v>
      </c>
      <c r="EW7">
        <v>0</v>
      </c>
      <c r="EX7">
        <v>0</v>
      </c>
      <c r="EY7" t="s">
        <v>159</v>
      </c>
      <c r="EZ7" t="s">
        <v>172</v>
      </c>
      <c r="FA7" t="s">
        <v>159</v>
      </c>
      <c r="FB7">
        <v>0</v>
      </c>
      <c r="FC7">
        <v>0</v>
      </c>
    </row>
    <row r="8" spans="1:159" x14ac:dyDescent="0.25">
      <c r="A8" t="s">
        <v>144</v>
      </c>
      <c r="B8" t="s">
        <v>145</v>
      </c>
      <c r="C8">
        <v>9952832512</v>
      </c>
      <c r="D8" t="s">
        <v>146</v>
      </c>
      <c r="E8" t="s">
        <v>147</v>
      </c>
      <c r="F8" s="3" t="s">
        <v>177</v>
      </c>
      <c r="G8" t="s">
        <v>178</v>
      </c>
      <c r="H8" t="s">
        <v>179</v>
      </c>
      <c r="I8" t="s">
        <v>180</v>
      </c>
      <c r="J8" t="s">
        <v>181</v>
      </c>
      <c r="K8" t="s">
        <v>182</v>
      </c>
      <c r="L8" s="4">
        <v>0.5</v>
      </c>
      <c r="M8" s="4">
        <v>7350</v>
      </c>
      <c r="N8" t="s">
        <v>154</v>
      </c>
      <c r="O8" t="s">
        <v>183</v>
      </c>
      <c r="P8" t="s">
        <v>194</v>
      </c>
      <c r="Q8">
        <v>35167</v>
      </c>
      <c r="R8" t="s">
        <v>144</v>
      </c>
      <c r="S8">
        <v>65369</v>
      </c>
      <c r="T8" s="3" t="s">
        <v>185</v>
      </c>
      <c r="U8">
        <v>2640673116</v>
      </c>
      <c r="V8">
        <v>6429366</v>
      </c>
      <c r="W8" t="s">
        <v>195</v>
      </c>
      <c r="X8" t="s">
        <v>195</v>
      </c>
      <c r="Y8">
        <v>1001804</v>
      </c>
      <c r="Z8">
        <v>25589670</v>
      </c>
      <c r="AA8">
        <v>9952832512</v>
      </c>
      <c r="AB8">
        <v>815167</v>
      </c>
      <c r="AC8" t="s">
        <v>160</v>
      </c>
      <c r="AD8" t="s">
        <v>161</v>
      </c>
      <c r="AE8" t="s">
        <v>162</v>
      </c>
      <c r="AF8" t="s">
        <v>181</v>
      </c>
      <c r="AG8">
        <v>5999</v>
      </c>
      <c r="AH8">
        <v>63</v>
      </c>
      <c r="AI8" t="s">
        <v>159</v>
      </c>
      <c r="AJ8" t="s">
        <v>159</v>
      </c>
      <c r="AK8" t="s">
        <v>159</v>
      </c>
      <c r="AL8" t="s">
        <v>163</v>
      </c>
      <c r="AM8" t="s">
        <v>195</v>
      </c>
      <c r="AN8">
        <v>566</v>
      </c>
      <c r="AO8">
        <v>65369</v>
      </c>
      <c r="AP8">
        <v>566</v>
      </c>
      <c r="AQ8">
        <v>9952832512</v>
      </c>
      <c r="AR8">
        <v>9952832512</v>
      </c>
      <c r="AS8" t="s">
        <v>154</v>
      </c>
      <c r="AT8" t="s">
        <v>187</v>
      </c>
      <c r="AU8" t="s">
        <v>159</v>
      </c>
      <c r="AV8" t="s">
        <v>166</v>
      </c>
      <c r="AW8" s="4">
        <v>0.5</v>
      </c>
      <c r="AX8">
        <v>7350</v>
      </c>
      <c r="AY8">
        <v>7350</v>
      </c>
      <c r="AZ8" s="9">
        <f t="shared" si="0"/>
        <v>7350</v>
      </c>
      <c r="BA8" s="9">
        <v>350</v>
      </c>
      <c r="BB8" s="9">
        <f t="shared" si="1"/>
        <v>7000</v>
      </c>
      <c r="BC8" s="10">
        <f t="shared" si="2"/>
        <v>1232.0000000000002</v>
      </c>
      <c r="BD8" s="11">
        <f t="shared" si="3"/>
        <v>5600</v>
      </c>
      <c r="BE8" s="12">
        <f t="shared" si="4"/>
        <v>168</v>
      </c>
      <c r="BF8" s="9">
        <v>250</v>
      </c>
      <c r="BG8" s="13">
        <f t="shared" si="5"/>
        <v>81.25</v>
      </c>
      <c r="BH8" s="13"/>
      <c r="BI8" s="14"/>
      <c r="BJ8" s="9">
        <f t="shared" si="6"/>
        <v>18.75</v>
      </c>
      <c r="BK8" t="s">
        <v>159</v>
      </c>
      <c r="BL8" t="s">
        <v>159</v>
      </c>
      <c r="BM8" t="s">
        <v>159</v>
      </c>
      <c r="BN8" t="s">
        <v>159</v>
      </c>
      <c r="BO8">
        <v>566</v>
      </c>
      <c r="BP8">
        <v>566</v>
      </c>
      <c r="BQ8">
        <v>7350</v>
      </c>
      <c r="BR8">
        <v>1000</v>
      </c>
      <c r="BS8">
        <v>36.75</v>
      </c>
      <c r="BT8">
        <v>2.76</v>
      </c>
      <c r="BU8">
        <v>0</v>
      </c>
      <c r="BV8">
        <v>7310.4938000000002</v>
      </c>
      <c r="BW8">
        <v>0</v>
      </c>
      <c r="BX8" t="s">
        <v>159</v>
      </c>
      <c r="BY8" t="s">
        <v>159</v>
      </c>
      <c r="BZ8">
        <v>0</v>
      </c>
      <c r="CA8">
        <v>0</v>
      </c>
      <c r="CB8" t="s">
        <v>167</v>
      </c>
      <c r="CC8">
        <v>14.7</v>
      </c>
      <c r="CD8" t="s">
        <v>159</v>
      </c>
      <c r="CE8">
        <v>0</v>
      </c>
      <c r="CF8">
        <v>0</v>
      </c>
      <c r="CG8" t="s">
        <v>159</v>
      </c>
      <c r="CH8">
        <v>0</v>
      </c>
      <c r="CI8">
        <v>0.2</v>
      </c>
      <c r="CJ8">
        <v>14.7</v>
      </c>
      <c r="CK8" t="s">
        <v>159</v>
      </c>
      <c r="CL8" t="s">
        <v>159</v>
      </c>
      <c r="CM8" t="s">
        <v>159</v>
      </c>
      <c r="CN8" t="s">
        <v>159</v>
      </c>
      <c r="CO8">
        <v>0</v>
      </c>
      <c r="CP8" t="s">
        <v>147</v>
      </c>
      <c r="CQ8">
        <v>30</v>
      </c>
      <c r="CR8">
        <v>4.41</v>
      </c>
      <c r="CS8">
        <v>0.33</v>
      </c>
      <c r="CT8">
        <v>7345.26</v>
      </c>
      <c r="CU8" t="s">
        <v>168</v>
      </c>
      <c r="CV8">
        <v>25</v>
      </c>
      <c r="CW8">
        <v>3.6749999999999998</v>
      </c>
      <c r="CX8">
        <v>0.28000000000000003</v>
      </c>
      <c r="CY8" t="s">
        <v>168</v>
      </c>
      <c r="CZ8">
        <v>7.5</v>
      </c>
      <c r="DA8">
        <v>1.1025</v>
      </c>
      <c r="DB8">
        <v>0.08</v>
      </c>
      <c r="DC8" t="s">
        <v>163</v>
      </c>
      <c r="DD8">
        <v>7.5</v>
      </c>
      <c r="DE8">
        <v>1.1025</v>
      </c>
      <c r="DF8">
        <v>0.08</v>
      </c>
      <c r="DG8">
        <v>0</v>
      </c>
      <c r="DH8">
        <v>0</v>
      </c>
      <c r="DI8">
        <v>0</v>
      </c>
      <c r="DJ8" t="s">
        <v>168</v>
      </c>
      <c r="DK8">
        <v>5</v>
      </c>
      <c r="DL8">
        <v>0.73499999999999999</v>
      </c>
      <c r="DM8">
        <v>0.06</v>
      </c>
      <c r="DN8" t="s">
        <v>168</v>
      </c>
      <c r="DO8">
        <v>25</v>
      </c>
      <c r="DP8">
        <v>3.6749999999999998</v>
      </c>
      <c r="DQ8">
        <v>0.28000000000000003</v>
      </c>
      <c r="DR8" t="s">
        <v>159</v>
      </c>
      <c r="DS8">
        <v>0</v>
      </c>
      <c r="DT8">
        <v>0</v>
      </c>
      <c r="DU8" t="s">
        <v>159</v>
      </c>
      <c r="DV8">
        <v>0</v>
      </c>
      <c r="DW8">
        <v>0</v>
      </c>
      <c r="DX8" t="s">
        <v>159</v>
      </c>
      <c r="DY8" t="s">
        <v>159</v>
      </c>
      <c r="DZ8" t="s">
        <v>159</v>
      </c>
      <c r="EA8" t="s">
        <v>159</v>
      </c>
      <c r="EB8">
        <v>0</v>
      </c>
      <c r="EC8">
        <v>0</v>
      </c>
      <c r="ED8">
        <v>22.05</v>
      </c>
      <c r="EE8">
        <v>1.65</v>
      </c>
      <c r="EF8">
        <v>2.0020566000040006E+19</v>
      </c>
      <c r="EG8">
        <v>3.0040567E+19</v>
      </c>
      <c r="EH8" t="s">
        <v>196</v>
      </c>
      <c r="EI8" t="s">
        <v>195</v>
      </c>
      <c r="EJ8" t="s">
        <v>159</v>
      </c>
      <c r="EK8" t="s">
        <v>159</v>
      </c>
      <c r="EL8" t="s">
        <v>126</v>
      </c>
      <c r="EM8" t="s">
        <v>159</v>
      </c>
      <c r="EN8" t="s">
        <v>159</v>
      </c>
      <c r="EO8" t="s">
        <v>159</v>
      </c>
      <c r="EP8" t="s">
        <v>159</v>
      </c>
      <c r="EQ8" t="s">
        <v>159</v>
      </c>
      <c r="ER8" t="s">
        <v>159</v>
      </c>
      <c r="ES8" t="s">
        <v>159</v>
      </c>
      <c r="ET8" t="s">
        <v>159</v>
      </c>
      <c r="EU8" t="s">
        <v>159</v>
      </c>
      <c r="EV8">
        <v>7345.26</v>
      </c>
      <c r="EW8">
        <v>0</v>
      </c>
      <c r="EX8">
        <v>0</v>
      </c>
      <c r="EY8" t="s">
        <v>159</v>
      </c>
      <c r="EZ8" t="s">
        <v>172</v>
      </c>
      <c r="FA8" t="s">
        <v>159</v>
      </c>
      <c r="FB8">
        <v>0</v>
      </c>
      <c r="FC8">
        <v>0</v>
      </c>
    </row>
    <row r="9" spans="1:159" x14ac:dyDescent="0.25">
      <c r="A9" t="s">
        <v>144</v>
      </c>
      <c r="B9" t="s">
        <v>145</v>
      </c>
      <c r="C9">
        <v>9952898584</v>
      </c>
      <c r="D9" t="s">
        <v>146</v>
      </c>
      <c r="E9" t="s">
        <v>147</v>
      </c>
      <c r="F9" s="3" t="s">
        <v>177</v>
      </c>
      <c r="G9" t="s">
        <v>178</v>
      </c>
      <c r="H9" t="s">
        <v>179</v>
      </c>
      <c r="I9" t="s">
        <v>180</v>
      </c>
      <c r="J9" t="s">
        <v>181</v>
      </c>
      <c r="K9" t="s">
        <v>182</v>
      </c>
      <c r="L9" s="4">
        <v>0.5</v>
      </c>
      <c r="M9" s="4">
        <v>7350</v>
      </c>
      <c r="N9" t="s">
        <v>154</v>
      </c>
      <c r="O9" t="s">
        <v>183</v>
      </c>
      <c r="P9" t="s">
        <v>197</v>
      </c>
      <c r="Q9">
        <v>35167</v>
      </c>
      <c r="R9" t="s">
        <v>144</v>
      </c>
      <c r="S9">
        <v>516719</v>
      </c>
      <c r="T9" s="3" t="s">
        <v>185</v>
      </c>
      <c r="U9">
        <v>2640679897</v>
      </c>
      <c r="V9">
        <v>6429366</v>
      </c>
      <c r="W9" t="s">
        <v>198</v>
      </c>
      <c r="X9" t="s">
        <v>198</v>
      </c>
      <c r="Y9">
        <v>1001805</v>
      </c>
      <c r="Z9">
        <v>25589704</v>
      </c>
      <c r="AA9">
        <v>9952898584</v>
      </c>
      <c r="AB9">
        <v>815167</v>
      </c>
      <c r="AC9" t="s">
        <v>160</v>
      </c>
      <c r="AD9" t="s">
        <v>161</v>
      </c>
      <c r="AE9" t="s">
        <v>162</v>
      </c>
      <c r="AF9" t="s">
        <v>181</v>
      </c>
      <c r="AG9">
        <v>5999</v>
      </c>
      <c r="AH9">
        <v>63</v>
      </c>
      <c r="AI9" t="s">
        <v>159</v>
      </c>
      <c r="AJ9" t="s">
        <v>159</v>
      </c>
      <c r="AK9" t="s">
        <v>159</v>
      </c>
      <c r="AL9" t="s">
        <v>163</v>
      </c>
      <c r="AM9" t="s">
        <v>198</v>
      </c>
      <c r="AN9">
        <v>566</v>
      </c>
      <c r="AO9">
        <v>516719</v>
      </c>
      <c r="AP9">
        <v>566</v>
      </c>
      <c r="AQ9">
        <v>9952898584</v>
      </c>
      <c r="AR9">
        <v>9952898584</v>
      </c>
      <c r="AS9" t="s">
        <v>154</v>
      </c>
      <c r="AT9" t="s">
        <v>187</v>
      </c>
      <c r="AU9" t="s">
        <v>159</v>
      </c>
      <c r="AV9" t="s">
        <v>166</v>
      </c>
      <c r="AW9" s="4">
        <v>0.5</v>
      </c>
      <c r="AX9">
        <v>7350</v>
      </c>
      <c r="AY9">
        <v>7350</v>
      </c>
      <c r="AZ9" s="9">
        <f t="shared" si="0"/>
        <v>7350</v>
      </c>
      <c r="BA9" s="9">
        <v>350</v>
      </c>
      <c r="BB9" s="9">
        <f t="shared" si="1"/>
        <v>7000</v>
      </c>
      <c r="BC9" s="10">
        <f t="shared" si="2"/>
        <v>1232.0000000000002</v>
      </c>
      <c r="BD9" s="11">
        <f t="shared" si="3"/>
        <v>5600</v>
      </c>
      <c r="BE9" s="12">
        <f t="shared" si="4"/>
        <v>168</v>
      </c>
      <c r="BF9" s="9">
        <v>250</v>
      </c>
      <c r="BG9" s="13">
        <f t="shared" si="5"/>
        <v>81.25</v>
      </c>
      <c r="BH9" s="13"/>
      <c r="BI9" s="14"/>
      <c r="BJ9" s="9">
        <f t="shared" si="6"/>
        <v>18.75</v>
      </c>
      <c r="BK9" t="s">
        <v>159</v>
      </c>
      <c r="BL9" t="s">
        <v>159</v>
      </c>
      <c r="BM9" t="s">
        <v>159</v>
      </c>
      <c r="BN9" t="s">
        <v>159</v>
      </c>
      <c r="BO9">
        <v>566</v>
      </c>
      <c r="BP9">
        <v>566</v>
      </c>
      <c r="BQ9">
        <v>7350</v>
      </c>
      <c r="BR9">
        <v>1000</v>
      </c>
      <c r="BS9">
        <v>36.75</v>
      </c>
      <c r="BT9">
        <v>2.76</v>
      </c>
      <c r="BU9">
        <v>0</v>
      </c>
      <c r="BV9">
        <v>7310.4938000000002</v>
      </c>
      <c r="BW9">
        <v>0</v>
      </c>
      <c r="BX9" t="s">
        <v>159</v>
      </c>
      <c r="BY9" t="s">
        <v>159</v>
      </c>
      <c r="BZ9">
        <v>0</v>
      </c>
      <c r="CA9">
        <v>0</v>
      </c>
      <c r="CB9" t="s">
        <v>167</v>
      </c>
      <c r="CC9">
        <v>14.7</v>
      </c>
      <c r="CD9" t="s">
        <v>159</v>
      </c>
      <c r="CE9">
        <v>0</v>
      </c>
      <c r="CF9">
        <v>0</v>
      </c>
      <c r="CG9" t="s">
        <v>159</v>
      </c>
      <c r="CH9">
        <v>0</v>
      </c>
      <c r="CI9">
        <v>0.2</v>
      </c>
      <c r="CJ9">
        <v>14.7</v>
      </c>
      <c r="CK9" t="s">
        <v>159</v>
      </c>
      <c r="CL9" t="s">
        <v>159</v>
      </c>
      <c r="CM9" t="s">
        <v>159</v>
      </c>
      <c r="CN9" t="s">
        <v>159</v>
      </c>
      <c r="CO9">
        <v>0</v>
      </c>
      <c r="CP9" t="s">
        <v>147</v>
      </c>
      <c r="CQ9">
        <v>30</v>
      </c>
      <c r="CR9">
        <v>4.41</v>
      </c>
      <c r="CS9">
        <v>0.33</v>
      </c>
      <c r="CT9">
        <v>7345.26</v>
      </c>
      <c r="CU9" t="s">
        <v>168</v>
      </c>
      <c r="CV9">
        <v>25</v>
      </c>
      <c r="CW9">
        <v>3.6749999999999998</v>
      </c>
      <c r="CX9">
        <v>0.28000000000000003</v>
      </c>
      <c r="CY9" t="s">
        <v>168</v>
      </c>
      <c r="CZ9">
        <v>7.5</v>
      </c>
      <c r="DA9">
        <v>1.1025</v>
      </c>
      <c r="DB9">
        <v>0.08</v>
      </c>
      <c r="DC9" t="s">
        <v>163</v>
      </c>
      <c r="DD9">
        <v>7.5</v>
      </c>
      <c r="DE9">
        <v>1.1025</v>
      </c>
      <c r="DF9">
        <v>0.08</v>
      </c>
      <c r="DG9">
        <v>0</v>
      </c>
      <c r="DH9">
        <v>0</v>
      </c>
      <c r="DI9">
        <v>0</v>
      </c>
      <c r="DJ9" t="s">
        <v>168</v>
      </c>
      <c r="DK9">
        <v>5</v>
      </c>
      <c r="DL9">
        <v>0.73499999999999999</v>
      </c>
      <c r="DM9">
        <v>0.06</v>
      </c>
      <c r="DN9" t="s">
        <v>168</v>
      </c>
      <c r="DO9">
        <v>25</v>
      </c>
      <c r="DP9">
        <v>3.6749999999999998</v>
      </c>
      <c r="DQ9">
        <v>0.28000000000000003</v>
      </c>
      <c r="DR9" t="s">
        <v>159</v>
      </c>
      <c r="DS9">
        <v>0</v>
      </c>
      <c r="DT9">
        <v>0</v>
      </c>
      <c r="DU9" t="s">
        <v>159</v>
      </c>
      <c r="DV9">
        <v>0</v>
      </c>
      <c r="DW9">
        <v>0</v>
      </c>
      <c r="DX9" t="s">
        <v>159</v>
      </c>
      <c r="DY9" t="s">
        <v>159</v>
      </c>
      <c r="DZ9" t="s">
        <v>159</v>
      </c>
      <c r="EA9" t="s">
        <v>159</v>
      </c>
      <c r="EB9">
        <v>0</v>
      </c>
      <c r="EC9">
        <v>0</v>
      </c>
      <c r="ED9">
        <v>22.05</v>
      </c>
      <c r="EE9">
        <v>1.65</v>
      </c>
      <c r="EF9">
        <v>2.0020566000040006E+19</v>
      </c>
      <c r="EG9">
        <v>3.0040567E+19</v>
      </c>
      <c r="EH9" t="s">
        <v>199</v>
      </c>
      <c r="EI9" t="s">
        <v>198</v>
      </c>
      <c r="EJ9" t="s">
        <v>159</v>
      </c>
      <c r="EK9" t="s">
        <v>159</v>
      </c>
      <c r="EL9" t="s">
        <v>126</v>
      </c>
      <c r="EM9" t="s">
        <v>159</v>
      </c>
      <c r="EN9" t="s">
        <v>159</v>
      </c>
      <c r="EO9" t="s">
        <v>159</v>
      </c>
      <c r="EP9" t="s">
        <v>159</v>
      </c>
      <c r="EQ9" t="s">
        <v>159</v>
      </c>
      <c r="ER9" t="s">
        <v>159</v>
      </c>
      <c r="ES9" t="s">
        <v>159</v>
      </c>
      <c r="ET9" t="s">
        <v>159</v>
      </c>
      <c r="EU9" t="s">
        <v>159</v>
      </c>
      <c r="EV9">
        <v>7345.26</v>
      </c>
      <c r="EW9">
        <v>0</v>
      </c>
      <c r="EX9">
        <v>0</v>
      </c>
      <c r="EY9" t="s">
        <v>159</v>
      </c>
      <c r="EZ9" t="s">
        <v>172</v>
      </c>
      <c r="FA9" t="s">
        <v>159</v>
      </c>
      <c r="FB9">
        <v>0</v>
      </c>
      <c r="FC9">
        <v>0</v>
      </c>
    </row>
    <row r="10" spans="1:159" x14ac:dyDescent="0.25">
      <c r="A10" t="s">
        <v>144</v>
      </c>
      <c r="B10" t="s">
        <v>145</v>
      </c>
      <c r="C10">
        <v>9952447247</v>
      </c>
      <c r="D10" t="s">
        <v>146</v>
      </c>
      <c r="E10" t="s">
        <v>147</v>
      </c>
      <c r="F10" s="3" t="s">
        <v>177</v>
      </c>
      <c r="G10" t="s">
        <v>178</v>
      </c>
      <c r="H10" t="s">
        <v>179</v>
      </c>
      <c r="I10" t="s">
        <v>180</v>
      </c>
      <c r="J10" t="s">
        <v>181</v>
      </c>
      <c r="K10" t="s">
        <v>182</v>
      </c>
      <c r="L10" s="4">
        <v>0.5</v>
      </c>
      <c r="M10" s="4">
        <v>7350</v>
      </c>
      <c r="N10" t="s">
        <v>154</v>
      </c>
      <c r="O10" t="s">
        <v>183</v>
      </c>
      <c r="P10" t="s">
        <v>255</v>
      </c>
      <c r="Q10">
        <v>35166</v>
      </c>
      <c r="R10" t="s">
        <v>144</v>
      </c>
      <c r="S10">
        <v>508274</v>
      </c>
      <c r="T10" s="3" t="s">
        <v>185</v>
      </c>
      <c r="U10">
        <v>2640645833</v>
      </c>
      <c r="V10">
        <v>4870595</v>
      </c>
      <c r="W10" t="s">
        <v>256</v>
      </c>
      <c r="X10" t="s">
        <v>256</v>
      </c>
      <c r="Y10">
        <v>1001802</v>
      </c>
      <c r="Z10">
        <v>25589561</v>
      </c>
      <c r="AA10">
        <v>9952447247</v>
      </c>
      <c r="AB10">
        <v>815167</v>
      </c>
      <c r="AC10" t="s">
        <v>160</v>
      </c>
      <c r="AD10" t="s">
        <v>161</v>
      </c>
      <c r="AE10" t="s">
        <v>162</v>
      </c>
      <c r="AF10" t="s">
        <v>181</v>
      </c>
      <c r="AG10">
        <v>5999</v>
      </c>
      <c r="AH10">
        <v>63</v>
      </c>
      <c r="AI10" t="s">
        <v>159</v>
      </c>
      <c r="AJ10" t="s">
        <v>159</v>
      </c>
      <c r="AK10" t="s">
        <v>159</v>
      </c>
      <c r="AL10" t="s">
        <v>163</v>
      </c>
      <c r="AM10" t="s">
        <v>256</v>
      </c>
      <c r="AN10">
        <v>566</v>
      </c>
      <c r="AO10">
        <v>508274</v>
      </c>
      <c r="AP10">
        <v>566</v>
      </c>
      <c r="AQ10">
        <v>9952447247</v>
      </c>
      <c r="AR10">
        <v>9952447247</v>
      </c>
      <c r="AS10" t="s">
        <v>154</v>
      </c>
      <c r="AT10" t="s">
        <v>187</v>
      </c>
      <c r="AU10" t="s">
        <v>159</v>
      </c>
      <c r="AV10" t="s">
        <v>166</v>
      </c>
      <c r="AW10" s="4">
        <v>0.5</v>
      </c>
      <c r="AX10">
        <v>7350</v>
      </c>
      <c r="AY10">
        <v>7350</v>
      </c>
      <c r="AZ10" s="9">
        <f t="shared" si="0"/>
        <v>7350</v>
      </c>
      <c r="BA10" s="9">
        <v>350</v>
      </c>
      <c r="BB10" s="9">
        <f t="shared" si="1"/>
        <v>7000</v>
      </c>
      <c r="BC10" s="10">
        <f t="shared" si="2"/>
        <v>1232.0000000000002</v>
      </c>
      <c r="BD10" s="11">
        <f t="shared" si="3"/>
        <v>5600</v>
      </c>
      <c r="BE10" s="12">
        <f t="shared" si="4"/>
        <v>168</v>
      </c>
      <c r="BF10" s="9">
        <v>250</v>
      </c>
      <c r="BG10" s="13">
        <f t="shared" si="5"/>
        <v>81.25</v>
      </c>
      <c r="BH10" s="13"/>
      <c r="BI10" s="14"/>
      <c r="BJ10" s="9">
        <f t="shared" si="6"/>
        <v>18.75</v>
      </c>
      <c r="BK10" t="s">
        <v>159</v>
      </c>
      <c r="BL10" t="s">
        <v>159</v>
      </c>
      <c r="BM10" t="s">
        <v>159</v>
      </c>
      <c r="BN10" t="s">
        <v>159</v>
      </c>
      <c r="BO10">
        <v>566</v>
      </c>
      <c r="BP10">
        <v>566</v>
      </c>
      <c r="BQ10">
        <v>7350</v>
      </c>
      <c r="BR10">
        <v>1000</v>
      </c>
      <c r="BS10">
        <v>36.75</v>
      </c>
      <c r="BT10">
        <v>2.76</v>
      </c>
      <c r="BU10">
        <v>0</v>
      </c>
      <c r="BV10">
        <v>7310.4938000000002</v>
      </c>
      <c r="BW10">
        <v>0</v>
      </c>
      <c r="BX10" t="s">
        <v>159</v>
      </c>
      <c r="BY10" t="s">
        <v>159</v>
      </c>
      <c r="BZ10">
        <v>0</v>
      </c>
      <c r="CA10">
        <v>0</v>
      </c>
      <c r="CB10" t="s">
        <v>167</v>
      </c>
      <c r="CC10">
        <v>14.7</v>
      </c>
      <c r="CD10" t="s">
        <v>159</v>
      </c>
      <c r="CE10">
        <v>0</v>
      </c>
      <c r="CF10">
        <v>0</v>
      </c>
      <c r="CG10" t="s">
        <v>159</v>
      </c>
      <c r="CH10">
        <v>0</v>
      </c>
      <c r="CI10">
        <v>0.2</v>
      </c>
      <c r="CJ10">
        <v>14.7</v>
      </c>
      <c r="CK10" t="s">
        <v>159</v>
      </c>
      <c r="CL10" t="s">
        <v>159</v>
      </c>
      <c r="CM10" t="s">
        <v>159</v>
      </c>
      <c r="CN10" t="s">
        <v>159</v>
      </c>
      <c r="CO10">
        <v>0</v>
      </c>
      <c r="CP10" t="s">
        <v>147</v>
      </c>
      <c r="CQ10">
        <v>30</v>
      </c>
      <c r="CR10">
        <v>4.41</v>
      </c>
      <c r="CS10">
        <v>0.33</v>
      </c>
      <c r="CT10">
        <v>7345.26</v>
      </c>
      <c r="CU10" t="s">
        <v>168</v>
      </c>
      <c r="CV10">
        <v>25</v>
      </c>
      <c r="CW10">
        <v>3.6749999999999998</v>
      </c>
      <c r="CX10">
        <v>0.28000000000000003</v>
      </c>
      <c r="CY10" t="s">
        <v>168</v>
      </c>
      <c r="CZ10">
        <v>7.5</v>
      </c>
      <c r="DA10">
        <v>1.1025</v>
      </c>
      <c r="DB10">
        <v>0.08</v>
      </c>
      <c r="DC10" t="s">
        <v>163</v>
      </c>
      <c r="DD10">
        <v>7.5</v>
      </c>
      <c r="DE10">
        <v>1.1025</v>
      </c>
      <c r="DF10">
        <v>0.08</v>
      </c>
      <c r="DG10">
        <v>0</v>
      </c>
      <c r="DH10">
        <v>0</v>
      </c>
      <c r="DI10">
        <v>0</v>
      </c>
      <c r="DJ10" t="s">
        <v>168</v>
      </c>
      <c r="DK10">
        <v>5</v>
      </c>
      <c r="DL10">
        <v>0.73499999999999999</v>
      </c>
      <c r="DM10">
        <v>0.06</v>
      </c>
      <c r="DN10" t="s">
        <v>168</v>
      </c>
      <c r="DO10">
        <v>25</v>
      </c>
      <c r="DP10">
        <v>3.6749999999999998</v>
      </c>
      <c r="DQ10">
        <v>0.28000000000000003</v>
      </c>
      <c r="DR10" t="s">
        <v>159</v>
      </c>
      <c r="DS10">
        <v>0</v>
      </c>
      <c r="DT10">
        <v>0</v>
      </c>
      <c r="DU10" t="s">
        <v>159</v>
      </c>
      <c r="DV10">
        <v>0</v>
      </c>
      <c r="DW10">
        <v>0</v>
      </c>
      <c r="DX10" t="s">
        <v>159</v>
      </c>
      <c r="DY10" t="s">
        <v>159</v>
      </c>
      <c r="DZ10" t="s">
        <v>159</v>
      </c>
      <c r="EA10" t="s">
        <v>159</v>
      </c>
      <c r="EB10">
        <v>0</v>
      </c>
      <c r="EC10">
        <v>0</v>
      </c>
      <c r="ED10">
        <v>22.05</v>
      </c>
      <c r="EE10">
        <v>1.65</v>
      </c>
      <c r="EF10">
        <v>2.0020566000040006E+19</v>
      </c>
      <c r="EG10">
        <v>3.0040567E+19</v>
      </c>
      <c r="EH10" t="s">
        <v>257</v>
      </c>
      <c r="EI10" t="s">
        <v>256</v>
      </c>
      <c r="EJ10" t="s">
        <v>159</v>
      </c>
      <c r="EK10" t="s">
        <v>159</v>
      </c>
      <c r="EL10" t="s">
        <v>126</v>
      </c>
      <c r="EM10" t="s">
        <v>159</v>
      </c>
      <c r="EN10" t="s">
        <v>159</v>
      </c>
      <c r="EO10" t="s">
        <v>159</v>
      </c>
      <c r="EP10" t="s">
        <v>159</v>
      </c>
      <c r="EQ10" t="s">
        <v>159</v>
      </c>
      <c r="ER10" t="s">
        <v>159</v>
      </c>
      <c r="ES10" t="s">
        <v>159</v>
      </c>
      <c r="ET10" t="s">
        <v>159</v>
      </c>
      <c r="EU10" t="s">
        <v>159</v>
      </c>
      <c r="EV10">
        <v>7345.26</v>
      </c>
      <c r="EW10">
        <v>0</v>
      </c>
      <c r="EX10">
        <v>0</v>
      </c>
      <c r="EY10" t="s">
        <v>159</v>
      </c>
      <c r="EZ10" t="s">
        <v>172</v>
      </c>
      <c r="FA10" t="s">
        <v>159</v>
      </c>
      <c r="FB10">
        <v>0</v>
      </c>
      <c r="FC10">
        <v>0</v>
      </c>
    </row>
    <row r="11" spans="1:159" x14ac:dyDescent="0.25">
      <c r="A11" t="s">
        <v>144</v>
      </c>
      <c r="B11" t="s">
        <v>145</v>
      </c>
      <c r="C11">
        <v>9952374607</v>
      </c>
      <c r="D11" t="s">
        <v>146</v>
      </c>
      <c r="E11" t="s">
        <v>147</v>
      </c>
      <c r="F11" s="3" t="s">
        <v>177</v>
      </c>
      <c r="G11" t="s">
        <v>178</v>
      </c>
      <c r="H11" t="s">
        <v>179</v>
      </c>
      <c r="I11" t="s">
        <v>180</v>
      </c>
      <c r="J11" t="s">
        <v>181</v>
      </c>
      <c r="K11" t="s">
        <v>182</v>
      </c>
      <c r="L11" s="4">
        <v>0.5</v>
      </c>
      <c r="M11" s="4">
        <v>7350</v>
      </c>
      <c r="N11" t="s">
        <v>154</v>
      </c>
      <c r="O11" t="s">
        <v>183</v>
      </c>
      <c r="P11" t="s">
        <v>258</v>
      </c>
      <c r="Q11">
        <v>35166</v>
      </c>
      <c r="R11" t="s">
        <v>144</v>
      </c>
      <c r="S11">
        <v>511134</v>
      </c>
      <c r="T11" s="3" t="s">
        <v>185</v>
      </c>
      <c r="U11">
        <v>2640638737</v>
      </c>
      <c r="V11">
        <v>4870595</v>
      </c>
      <c r="W11" t="s">
        <v>259</v>
      </c>
      <c r="X11" t="s">
        <v>259</v>
      </c>
      <c r="Y11">
        <v>1001801</v>
      </c>
      <c r="Z11">
        <v>25589543</v>
      </c>
      <c r="AA11">
        <v>9952374607</v>
      </c>
      <c r="AB11">
        <v>815167</v>
      </c>
      <c r="AC11" t="s">
        <v>160</v>
      </c>
      <c r="AD11" t="s">
        <v>161</v>
      </c>
      <c r="AE11" t="s">
        <v>162</v>
      </c>
      <c r="AF11" t="s">
        <v>181</v>
      </c>
      <c r="AG11">
        <v>5999</v>
      </c>
      <c r="AH11">
        <v>63</v>
      </c>
      <c r="AI11" t="s">
        <v>159</v>
      </c>
      <c r="AJ11" t="s">
        <v>159</v>
      </c>
      <c r="AK11" t="s">
        <v>159</v>
      </c>
      <c r="AL11" t="s">
        <v>163</v>
      </c>
      <c r="AM11" t="s">
        <v>259</v>
      </c>
      <c r="AN11">
        <v>566</v>
      </c>
      <c r="AO11">
        <v>511134</v>
      </c>
      <c r="AP11">
        <v>566</v>
      </c>
      <c r="AQ11">
        <v>9952374607</v>
      </c>
      <c r="AR11">
        <v>9952374607</v>
      </c>
      <c r="AS11" t="s">
        <v>154</v>
      </c>
      <c r="AT11" t="s">
        <v>187</v>
      </c>
      <c r="AU11" t="s">
        <v>159</v>
      </c>
      <c r="AV11" t="s">
        <v>166</v>
      </c>
      <c r="AW11" s="4">
        <v>0.5</v>
      </c>
      <c r="AX11">
        <v>7350</v>
      </c>
      <c r="AY11">
        <v>7350</v>
      </c>
      <c r="AZ11" s="9">
        <f t="shared" si="0"/>
        <v>7350</v>
      </c>
      <c r="BA11" s="9">
        <v>350</v>
      </c>
      <c r="BB11" s="9">
        <f t="shared" si="1"/>
        <v>7000</v>
      </c>
      <c r="BC11" s="10">
        <f t="shared" si="2"/>
        <v>1232.0000000000002</v>
      </c>
      <c r="BD11" s="11">
        <f t="shared" si="3"/>
        <v>5600</v>
      </c>
      <c r="BE11" s="12">
        <f t="shared" si="4"/>
        <v>168</v>
      </c>
      <c r="BF11" s="9">
        <v>250</v>
      </c>
      <c r="BG11" s="13">
        <f t="shared" si="5"/>
        <v>81.25</v>
      </c>
      <c r="BH11" s="13"/>
      <c r="BI11" s="14"/>
      <c r="BJ11" s="9">
        <f t="shared" si="6"/>
        <v>18.75</v>
      </c>
      <c r="BK11" t="s">
        <v>159</v>
      </c>
      <c r="BL11" t="s">
        <v>159</v>
      </c>
      <c r="BM11" t="s">
        <v>159</v>
      </c>
      <c r="BN11" t="s">
        <v>159</v>
      </c>
      <c r="BO11">
        <v>566</v>
      </c>
      <c r="BP11">
        <v>566</v>
      </c>
      <c r="BQ11">
        <v>7350</v>
      </c>
      <c r="BR11">
        <v>1000</v>
      </c>
      <c r="BS11">
        <v>36.75</v>
      </c>
      <c r="BT11">
        <v>2.76</v>
      </c>
      <c r="BU11">
        <v>0</v>
      </c>
      <c r="BV11">
        <v>7310.4938000000002</v>
      </c>
      <c r="BW11">
        <v>0</v>
      </c>
      <c r="BX11" t="s">
        <v>159</v>
      </c>
      <c r="BY11" t="s">
        <v>159</v>
      </c>
      <c r="BZ11">
        <v>0</v>
      </c>
      <c r="CA11">
        <v>0</v>
      </c>
      <c r="CB11" t="s">
        <v>167</v>
      </c>
      <c r="CC11">
        <v>14.7</v>
      </c>
      <c r="CD11" t="s">
        <v>159</v>
      </c>
      <c r="CE11">
        <v>0</v>
      </c>
      <c r="CF11">
        <v>0</v>
      </c>
      <c r="CG11" t="s">
        <v>159</v>
      </c>
      <c r="CH11">
        <v>0</v>
      </c>
      <c r="CI11">
        <v>0.2</v>
      </c>
      <c r="CJ11">
        <v>14.7</v>
      </c>
      <c r="CK11" t="s">
        <v>159</v>
      </c>
      <c r="CL11" t="s">
        <v>159</v>
      </c>
      <c r="CM11" t="s">
        <v>159</v>
      </c>
      <c r="CN11" t="s">
        <v>159</v>
      </c>
      <c r="CO11">
        <v>0</v>
      </c>
      <c r="CP11" t="s">
        <v>147</v>
      </c>
      <c r="CQ11">
        <v>30</v>
      </c>
      <c r="CR11">
        <v>4.41</v>
      </c>
      <c r="CS11">
        <v>0.33</v>
      </c>
      <c r="CT11">
        <v>7345.26</v>
      </c>
      <c r="CU11" t="s">
        <v>168</v>
      </c>
      <c r="CV11">
        <v>25</v>
      </c>
      <c r="CW11">
        <v>3.6749999999999998</v>
      </c>
      <c r="CX11">
        <v>0.28000000000000003</v>
      </c>
      <c r="CY11" t="s">
        <v>168</v>
      </c>
      <c r="CZ11">
        <v>7.5</v>
      </c>
      <c r="DA11">
        <v>1.1025</v>
      </c>
      <c r="DB11">
        <v>0.08</v>
      </c>
      <c r="DC11" t="s">
        <v>163</v>
      </c>
      <c r="DD11">
        <v>7.5</v>
      </c>
      <c r="DE11">
        <v>1.1025</v>
      </c>
      <c r="DF11">
        <v>0.08</v>
      </c>
      <c r="DG11">
        <v>0</v>
      </c>
      <c r="DH11">
        <v>0</v>
      </c>
      <c r="DI11">
        <v>0</v>
      </c>
      <c r="DJ11" t="s">
        <v>168</v>
      </c>
      <c r="DK11">
        <v>5</v>
      </c>
      <c r="DL11">
        <v>0.73499999999999999</v>
      </c>
      <c r="DM11">
        <v>0.06</v>
      </c>
      <c r="DN11" t="s">
        <v>168</v>
      </c>
      <c r="DO11">
        <v>25</v>
      </c>
      <c r="DP11">
        <v>3.6749999999999998</v>
      </c>
      <c r="DQ11">
        <v>0.28000000000000003</v>
      </c>
      <c r="DR11" t="s">
        <v>159</v>
      </c>
      <c r="DS11">
        <v>0</v>
      </c>
      <c r="DT11">
        <v>0</v>
      </c>
      <c r="DU11" t="s">
        <v>159</v>
      </c>
      <c r="DV11">
        <v>0</v>
      </c>
      <c r="DW11">
        <v>0</v>
      </c>
      <c r="DX11" t="s">
        <v>159</v>
      </c>
      <c r="DY11" t="s">
        <v>159</v>
      </c>
      <c r="DZ11" t="s">
        <v>159</v>
      </c>
      <c r="EA11" t="s">
        <v>159</v>
      </c>
      <c r="EB11">
        <v>0</v>
      </c>
      <c r="EC11">
        <v>0</v>
      </c>
      <c r="ED11">
        <v>22.05</v>
      </c>
      <c r="EE11">
        <v>1.65</v>
      </c>
      <c r="EF11">
        <v>2.0020566000040006E+19</v>
      </c>
      <c r="EG11">
        <v>3.0040567E+19</v>
      </c>
      <c r="EH11" t="s">
        <v>260</v>
      </c>
      <c r="EI11" t="s">
        <v>259</v>
      </c>
      <c r="EJ11" t="s">
        <v>159</v>
      </c>
      <c r="EK11" t="s">
        <v>159</v>
      </c>
      <c r="EL11" t="s">
        <v>126</v>
      </c>
      <c r="EM11" t="s">
        <v>159</v>
      </c>
      <c r="EN11" t="s">
        <v>159</v>
      </c>
      <c r="EO11" t="s">
        <v>159</v>
      </c>
      <c r="EP11" t="s">
        <v>159</v>
      </c>
      <c r="EQ11" t="s">
        <v>159</v>
      </c>
      <c r="ER11" t="s">
        <v>159</v>
      </c>
      <c r="ES11" t="s">
        <v>159</v>
      </c>
      <c r="ET11" t="s">
        <v>159</v>
      </c>
      <c r="EU11" t="s">
        <v>159</v>
      </c>
      <c r="EV11">
        <v>7345.26</v>
      </c>
      <c r="EW11">
        <v>0</v>
      </c>
      <c r="EX11">
        <v>0</v>
      </c>
      <c r="EY11" t="s">
        <v>159</v>
      </c>
      <c r="EZ11" t="s">
        <v>172</v>
      </c>
      <c r="FA11" t="s">
        <v>159</v>
      </c>
      <c r="FB11">
        <v>0</v>
      </c>
      <c r="FC11">
        <v>0</v>
      </c>
    </row>
    <row r="12" spans="1:159" x14ac:dyDescent="0.25">
      <c r="A12" t="s">
        <v>144</v>
      </c>
      <c r="B12" t="s">
        <v>145</v>
      </c>
      <c r="C12">
        <v>9948818150</v>
      </c>
      <c r="D12" t="s">
        <v>146</v>
      </c>
      <c r="E12" t="s">
        <v>261</v>
      </c>
      <c r="F12" s="3" t="s">
        <v>177</v>
      </c>
      <c r="G12" t="s">
        <v>262</v>
      </c>
      <c r="H12" t="s">
        <v>263</v>
      </c>
      <c r="I12" t="s">
        <v>264</v>
      </c>
      <c r="J12" t="s">
        <v>265</v>
      </c>
      <c r="K12" t="s">
        <v>182</v>
      </c>
      <c r="L12" s="4">
        <v>0.5</v>
      </c>
      <c r="M12" s="4">
        <v>20850</v>
      </c>
      <c r="N12" t="s">
        <v>154</v>
      </c>
      <c r="O12" t="s">
        <v>266</v>
      </c>
      <c r="P12" t="s">
        <v>267</v>
      </c>
      <c r="Q12">
        <v>35160</v>
      </c>
      <c r="R12" t="s">
        <v>144</v>
      </c>
      <c r="S12" t="s">
        <v>268</v>
      </c>
      <c r="T12" s="3" t="s">
        <v>185</v>
      </c>
      <c r="U12">
        <v>2639976273</v>
      </c>
      <c r="V12">
        <v>9792530</v>
      </c>
      <c r="W12" t="s">
        <v>269</v>
      </c>
      <c r="X12" t="s">
        <v>269</v>
      </c>
      <c r="Y12">
        <v>1001792</v>
      </c>
      <c r="Z12">
        <v>25588620</v>
      </c>
      <c r="AA12">
        <v>9948818150</v>
      </c>
      <c r="AB12">
        <v>800578</v>
      </c>
      <c r="AC12" t="s">
        <v>160</v>
      </c>
      <c r="AD12" t="s">
        <v>161</v>
      </c>
      <c r="AE12" t="s">
        <v>162</v>
      </c>
      <c r="AF12" t="s">
        <v>265</v>
      </c>
      <c r="AG12">
        <v>5999</v>
      </c>
      <c r="AH12">
        <v>63</v>
      </c>
      <c r="AI12" t="s">
        <v>159</v>
      </c>
      <c r="AJ12" t="s">
        <v>159</v>
      </c>
      <c r="AK12" t="s">
        <v>159</v>
      </c>
      <c r="AL12" t="s">
        <v>163</v>
      </c>
      <c r="AM12" t="s">
        <v>269</v>
      </c>
      <c r="AN12">
        <v>566</v>
      </c>
      <c r="AO12">
        <v>419516</v>
      </c>
      <c r="AP12">
        <v>566</v>
      </c>
      <c r="AQ12">
        <v>9948818150</v>
      </c>
      <c r="AR12">
        <v>9948818150</v>
      </c>
      <c r="AS12" t="s">
        <v>154</v>
      </c>
      <c r="AT12" t="s">
        <v>270</v>
      </c>
      <c r="AU12" t="s">
        <v>159</v>
      </c>
      <c r="AV12" t="s">
        <v>271</v>
      </c>
      <c r="AW12" s="4">
        <v>0.5</v>
      </c>
      <c r="AX12">
        <v>20850</v>
      </c>
      <c r="AY12">
        <v>20850</v>
      </c>
      <c r="AZ12" s="9">
        <f t="shared" si="0"/>
        <v>20850</v>
      </c>
      <c r="BA12" s="9">
        <v>350</v>
      </c>
      <c r="BB12" s="9">
        <f t="shared" si="1"/>
        <v>20500</v>
      </c>
      <c r="BC12" s="10">
        <f t="shared" si="2"/>
        <v>3608.0000000000005</v>
      </c>
      <c r="BD12" s="11">
        <f t="shared" si="3"/>
        <v>16400</v>
      </c>
      <c r="BE12" s="12">
        <f t="shared" si="4"/>
        <v>492</v>
      </c>
      <c r="BF12" s="9">
        <v>250</v>
      </c>
      <c r="BG12" s="13">
        <f t="shared" si="5"/>
        <v>81.25</v>
      </c>
      <c r="BH12" s="13"/>
      <c r="BI12" s="14"/>
      <c r="BJ12" s="9">
        <f t="shared" si="6"/>
        <v>18.75</v>
      </c>
      <c r="BK12" t="s">
        <v>159</v>
      </c>
      <c r="BL12" t="s">
        <v>159</v>
      </c>
      <c r="BM12" t="s">
        <v>159</v>
      </c>
      <c r="BN12" t="s">
        <v>159</v>
      </c>
      <c r="BO12">
        <v>566</v>
      </c>
      <c r="BP12">
        <v>566</v>
      </c>
      <c r="BQ12">
        <v>20850</v>
      </c>
      <c r="BR12">
        <v>1000</v>
      </c>
      <c r="BS12">
        <v>104.25</v>
      </c>
      <c r="BT12">
        <v>7.82</v>
      </c>
      <c r="BU12">
        <v>0</v>
      </c>
      <c r="BV12">
        <v>20737.9313</v>
      </c>
      <c r="BW12">
        <v>0</v>
      </c>
      <c r="BX12" t="s">
        <v>159</v>
      </c>
      <c r="BY12" t="s">
        <v>159</v>
      </c>
      <c r="BZ12">
        <v>0</v>
      </c>
      <c r="CA12">
        <v>0</v>
      </c>
      <c r="CB12" t="s">
        <v>167</v>
      </c>
      <c r="CC12">
        <v>41.7</v>
      </c>
      <c r="CD12" t="s">
        <v>159</v>
      </c>
      <c r="CE12">
        <v>0</v>
      </c>
      <c r="CF12">
        <v>0</v>
      </c>
      <c r="CG12" t="s">
        <v>188</v>
      </c>
      <c r="CH12">
        <v>0</v>
      </c>
      <c r="CI12">
        <v>0.2</v>
      </c>
      <c r="CJ12">
        <v>41.7</v>
      </c>
      <c r="CK12" t="s">
        <v>159</v>
      </c>
      <c r="CL12" t="s">
        <v>188</v>
      </c>
      <c r="CM12" t="s">
        <v>159</v>
      </c>
      <c r="CN12" t="s">
        <v>159</v>
      </c>
      <c r="CO12">
        <v>0</v>
      </c>
      <c r="CP12" t="s">
        <v>261</v>
      </c>
      <c r="CQ12">
        <v>30</v>
      </c>
      <c r="CR12">
        <v>12.51</v>
      </c>
      <c r="CS12">
        <v>0.94</v>
      </c>
      <c r="CT12">
        <v>20841.93</v>
      </c>
      <c r="CU12" t="s">
        <v>168</v>
      </c>
      <c r="CV12">
        <v>25</v>
      </c>
      <c r="CW12">
        <v>10.425000000000001</v>
      </c>
      <c r="CX12">
        <v>0.78</v>
      </c>
      <c r="CY12" t="s">
        <v>168</v>
      </c>
      <c r="CZ12">
        <v>7.5</v>
      </c>
      <c r="DA12">
        <v>3.1274999999999999</v>
      </c>
      <c r="DB12">
        <v>0.23</v>
      </c>
      <c r="DC12" t="s">
        <v>163</v>
      </c>
      <c r="DD12">
        <v>7.5</v>
      </c>
      <c r="DE12">
        <v>3.1274999999999999</v>
      </c>
      <c r="DF12">
        <v>0.23</v>
      </c>
      <c r="DG12">
        <v>0</v>
      </c>
      <c r="DH12">
        <v>5</v>
      </c>
      <c r="DI12">
        <v>0.38</v>
      </c>
      <c r="DJ12" t="s">
        <v>168</v>
      </c>
      <c r="DK12">
        <v>5</v>
      </c>
      <c r="DL12">
        <v>2.085</v>
      </c>
      <c r="DM12">
        <v>0.16</v>
      </c>
      <c r="DN12" t="s">
        <v>168</v>
      </c>
      <c r="DO12">
        <v>25</v>
      </c>
      <c r="DP12">
        <v>10.425000000000001</v>
      </c>
      <c r="DQ12">
        <v>0.78</v>
      </c>
      <c r="DR12" t="s">
        <v>159</v>
      </c>
      <c r="DS12">
        <v>0</v>
      </c>
      <c r="DT12">
        <v>0</v>
      </c>
      <c r="DU12" t="s">
        <v>159</v>
      </c>
      <c r="DV12">
        <v>0</v>
      </c>
      <c r="DW12">
        <v>0</v>
      </c>
      <c r="DX12" t="s">
        <v>159</v>
      </c>
      <c r="DY12" t="s">
        <v>159</v>
      </c>
      <c r="DZ12" t="s">
        <v>159</v>
      </c>
      <c r="EA12" t="s">
        <v>159</v>
      </c>
      <c r="EB12">
        <v>0</v>
      </c>
      <c r="EC12">
        <v>0</v>
      </c>
      <c r="ED12">
        <v>62.55</v>
      </c>
      <c r="EE12">
        <v>4.7</v>
      </c>
      <c r="EF12">
        <v>2.0020566000040006E+19</v>
      </c>
      <c r="EG12">
        <v>4.0010566E+19</v>
      </c>
      <c r="EH12" t="s">
        <v>272</v>
      </c>
      <c r="EI12" t="s">
        <v>269</v>
      </c>
      <c r="EJ12" t="s">
        <v>159</v>
      </c>
      <c r="EK12" t="s">
        <v>159</v>
      </c>
      <c r="EL12" t="s">
        <v>126</v>
      </c>
      <c r="EM12" t="s">
        <v>159</v>
      </c>
      <c r="EN12" t="s">
        <v>159</v>
      </c>
      <c r="EO12" t="s">
        <v>159</v>
      </c>
      <c r="EP12" t="s">
        <v>159</v>
      </c>
      <c r="EQ12" t="s">
        <v>159</v>
      </c>
      <c r="ER12" t="s">
        <v>159</v>
      </c>
      <c r="ES12" t="s">
        <v>159</v>
      </c>
      <c r="ET12" t="s">
        <v>159</v>
      </c>
      <c r="EU12" t="s">
        <v>159</v>
      </c>
      <c r="EV12">
        <v>20841.93</v>
      </c>
      <c r="EW12">
        <v>0</v>
      </c>
      <c r="EX12">
        <v>0</v>
      </c>
      <c r="EY12" t="s">
        <v>159</v>
      </c>
      <c r="EZ12" t="s">
        <v>172</v>
      </c>
      <c r="FA12" t="s">
        <v>159</v>
      </c>
      <c r="FB12">
        <v>0</v>
      </c>
      <c r="FC12">
        <v>0</v>
      </c>
    </row>
    <row r="13" spans="1:159" x14ac:dyDescent="0.25">
      <c r="A13" t="s">
        <v>144</v>
      </c>
      <c r="B13" t="s">
        <v>145</v>
      </c>
      <c r="C13">
        <v>9950657155</v>
      </c>
      <c r="D13" t="s">
        <v>146</v>
      </c>
      <c r="E13" t="s">
        <v>147</v>
      </c>
      <c r="F13" s="3" t="s">
        <v>177</v>
      </c>
      <c r="G13" t="s">
        <v>178</v>
      </c>
      <c r="H13" t="s">
        <v>179</v>
      </c>
      <c r="I13" t="s">
        <v>180</v>
      </c>
      <c r="J13" t="s">
        <v>181</v>
      </c>
      <c r="K13" t="s">
        <v>182</v>
      </c>
      <c r="L13" s="4">
        <v>0.5</v>
      </c>
      <c r="M13" s="4">
        <v>31350</v>
      </c>
      <c r="N13" t="s">
        <v>154</v>
      </c>
      <c r="O13" t="s">
        <v>183</v>
      </c>
      <c r="P13" t="s">
        <v>184</v>
      </c>
      <c r="Q13">
        <v>35162</v>
      </c>
      <c r="R13" t="s">
        <v>144</v>
      </c>
      <c r="S13">
        <v>481419</v>
      </c>
      <c r="T13" s="3" t="s">
        <v>185</v>
      </c>
      <c r="U13">
        <v>2640326100</v>
      </c>
      <c r="V13">
        <v>4459384</v>
      </c>
      <c r="W13" t="s">
        <v>186</v>
      </c>
      <c r="X13" t="s">
        <v>186</v>
      </c>
      <c r="Y13">
        <v>1001800</v>
      </c>
      <c r="Z13">
        <v>25589022</v>
      </c>
      <c r="AA13">
        <v>9950657155</v>
      </c>
      <c r="AB13">
        <v>815167</v>
      </c>
      <c r="AC13" t="s">
        <v>160</v>
      </c>
      <c r="AD13" t="s">
        <v>161</v>
      </c>
      <c r="AE13" t="s">
        <v>162</v>
      </c>
      <c r="AF13" t="s">
        <v>181</v>
      </c>
      <c r="AG13">
        <v>5999</v>
      </c>
      <c r="AH13">
        <v>63</v>
      </c>
      <c r="AI13" t="s">
        <v>159</v>
      </c>
      <c r="AJ13" t="s">
        <v>159</v>
      </c>
      <c r="AK13" t="s">
        <v>159</v>
      </c>
      <c r="AL13" t="s">
        <v>163</v>
      </c>
      <c r="AM13" t="s">
        <v>186</v>
      </c>
      <c r="AN13">
        <v>566</v>
      </c>
      <c r="AO13">
        <v>481419</v>
      </c>
      <c r="AP13">
        <v>566</v>
      </c>
      <c r="AQ13">
        <v>9950657155</v>
      </c>
      <c r="AR13">
        <v>9950657155</v>
      </c>
      <c r="AS13" t="s">
        <v>154</v>
      </c>
      <c r="AT13" t="s">
        <v>187</v>
      </c>
      <c r="AU13" t="s">
        <v>159</v>
      </c>
      <c r="AV13" t="s">
        <v>166</v>
      </c>
      <c r="AW13" s="4">
        <v>0.5</v>
      </c>
      <c r="AX13">
        <v>31350</v>
      </c>
      <c r="AY13">
        <v>31350</v>
      </c>
      <c r="AZ13" s="9">
        <f t="shared" si="0"/>
        <v>30350</v>
      </c>
      <c r="BA13" s="9">
        <v>350</v>
      </c>
      <c r="BB13" s="9">
        <f t="shared" si="1"/>
        <v>30000</v>
      </c>
      <c r="BC13" s="10">
        <f t="shared" si="2"/>
        <v>5280.0000000000009</v>
      </c>
      <c r="BD13" s="11">
        <f t="shared" si="3"/>
        <v>24000</v>
      </c>
      <c r="BE13" s="12">
        <f t="shared" si="4"/>
        <v>720</v>
      </c>
      <c r="BF13" s="9">
        <v>250</v>
      </c>
      <c r="BG13" s="13">
        <f t="shared" si="5"/>
        <v>81.25</v>
      </c>
      <c r="BH13" s="13">
        <v>1000</v>
      </c>
      <c r="BI13" s="14"/>
      <c r="BJ13" s="9">
        <f t="shared" si="6"/>
        <v>18.75</v>
      </c>
      <c r="BK13" t="s">
        <v>159</v>
      </c>
      <c r="BL13" t="s">
        <v>159</v>
      </c>
      <c r="BM13" t="s">
        <v>159</v>
      </c>
      <c r="BN13" t="s">
        <v>159</v>
      </c>
      <c r="BO13">
        <v>566</v>
      </c>
      <c r="BP13">
        <v>566</v>
      </c>
      <c r="BQ13">
        <v>31350</v>
      </c>
      <c r="BR13">
        <v>1000</v>
      </c>
      <c r="BS13">
        <v>156.75</v>
      </c>
      <c r="BT13">
        <v>11.76</v>
      </c>
      <c r="BU13">
        <v>0</v>
      </c>
      <c r="BV13">
        <v>31181.4938</v>
      </c>
      <c r="BW13">
        <v>0</v>
      </c>
      <c r="BX13" t="s">
        <v>159</v>
      </c>
      <c r="BY13" t="s">
        <v>159</v>
      </c>
      <c r="BZ13">
        <v>0</v>
      </c>
      <c r="CA13">
        <v>0</v>
      </c>
      <c r="CB13" t="s">
        <v>167</v>
      </c>
      <c r="CC13">
        <v>62.7</v>
      </c>
      <c r="CD13" t="s">
        <v>159</v>
      </c>
      <c r="CE13">
        <v>0</v>
      </c>
      <c r="CF13">
        <v>0</v>
      </c>
      <c r="CG13" t="s">
        <v>188</v>
      </c>
      <c r="CH13">
        <v>0</v>
      </c>
      <c r="CI13">
        <v>0.2</v>
      </c>
      <c r="CJ13">
        <v>62.7</v>
      </c>
      <c r="CK13" t="s">
        <v>159</v>
      </c>
      <c r="CL13" t="s">
        <v>188</v>
      </c>
      <c r="CM13" t="s">
        <v>159</v>
      </c>
      <c r="CN13" t="s">
        <v>159</v>
      </c>
      <c r="CO13">
        <v>0</v>
      </c>
      <c r="CP13" t="s">
        <v>147</v>
      </c>
      <c r="CQ13">
        <v>30</v>
      </c>
      <c r="CR13">
        <v>18.809999999999999</v>
      </c>
      <c r="CS13">
        <v>1.41</v>
      </c>
      <c r="CT13">
        <v>31329.78</v>
      </c>
      <c r="CU13" t="s">
        <v>168</v>
      </c>
      <c r="CV13">
        <v>25</v>
      </c>
      <c r="CW13">
        <v>15.675000000000001</v>
      </c>
      <c r="CX13">
        <v>1.18</v>
      </c>
      <c r="CY13" t="s">
        <v>168</v>
      </c>
      <c r="CZ13">
        <v>7.5</v>
      </c>
      <c r="DA13">
        <v>4.7024999999999997</v>
      </c>
      <c r="DB13">
        <v>0.35</v>
      </c>
      <c r="DC13" t="s">
        <v>163</v>
      </c>
      <c r="DD13">
        <v>7.5</v>
      </c>
      <c r="DE13">
        <v>4.7024999999999997</v>
      </c>
      <c r="DF13">
        <v>0.35</v>
      </c>
      <c r="DG13">
        <v>0</v>
      </c>
      <c r="DH13">
        <v>0</v>
      </c>
      <c r="DI13">
        <v>0</v>
      </c>
      <c r="DJ13" t="s">
        <v>168</v>
      </c>
      <c r="DK13">
        <v>5</v>
      </c>
      <c r="DL13">
        <v>3.1349999999999998</v>
      </c>
      <c r="DM13">
        <v>0.24</v>
      </c>
      <c r="DN13" t="s">
        <v>168</v>
      </c>
      <c r="DO13">
        <v>25</v>
      </c>
      <c r="DP13">
        <v>15.675000000000001</v>
      </c>
      <c r="DQ13">
        <v>1.18</v>
      </c>
      <c r="DR13" t="s">
        <v>159</v>
      </c>
      <c r="DS13">
        <v>0</v>
      </c>
      <c r="DT13">
        <v>0</v>
      </c>
      <c r="DU13" t="s">
        <v>159</v>
      </c>
      <c r="DV13">
        <v>0</v>
      </c>
      <c r="DW13">
        <v>0</v>
      </c>
      <c r="DX13" t="s">
        <v>159</v>
      </c>
      <c r="DY13" t="s">
        <v>159</v>
      </c>
      <c r="DZ13" t="s">
        <v>159</v>
      </c>
      <c r="EA13" t="s">
        <v>159</v>
      </c>
      <c r="EB13">
        <v>0</v>
      </c>
      <c r="EC13">
        <v>0</v>
      </c>
      <c r="ED13">
        <v>94.05</v>
      </c>
      <c r="EE13">
        <v>7.05</v>
      </c>
      <c r="EF13">
        <v>2.0020566000040006E+19</v>
      </c>
      <c r="EG13">
        <v>3.0040567E+19</v>
      </c>
      <c r="EH13" t="s">
        <v>189</v>
      </c>
      <c r="EI13" t="s">
        <v>186</v>
      </c>
      <c r="EJ13" t="s">
        <v>159</v>
      </c>
      <c r="EK13" t="s">
        <v>159</v>
      </c>
      <c r="EL13" t="s">
        <v>126</v>
      </c>
      <c r="EM13" t="s">
        <v>159</v>
      </c>
      <c r="EN13" t="s">
        <v>159</v>
      </c>
      <c r="EO13" t="s">
        <v>159</v>
      </c>
      <c r="EP13" t="s">
        <v>159</v>
      </c>
      <c r="EQ13" t="s">
        <v>159</v>
      </c>
      <c r="ER13" t="s">
        <v>159</v>
      </c>
      <c r="ES13" t="s">
        <v>159</v>
      </c>
      <c r="ET13" t="s">
        <v>159</v>
      </c>
      <c r="EU13" t="s">
        <v>159</v>
      </c>
      <c r="EV13">
        <v>31329.78</v>
      </c>
      <c r="EW13">
        <v>0</v>
      </c>
      <c r="EX13">
        <v>0</v>
      </c>
      <c r="EY13" t="s">
        <v>159</v>
      </c>
      <c r="EZ13" t="s">
        <v>172</v>
      </c>
      <c r="FA13" t="s">
        <v>159</v>
      </c>
      <c r="FB13">
        <v>0</v>
      </c>
      <c r="FC13">
        <v>0</v>
      </c>
    </row>
    <row r="14" spans="1:159" x14ac:dyDescent="0.25">
      <c r="A14" t="s">
        <v>144</v>
      </c>
      <c r="B14" t="s">
        <v>145</v>
      </c>
      <c r="C14">
        <v>9947341392</v>
      </c>
      <c r="D14" t="s">
        <v>146</v>
      </c>
      <c r="E14" t="s">
        <v>147</v>
      </c>
      <c r="F14" s="3" t="s">
        <v>177</v>
      </c>
      <c r="G14" t="s">
        <v>178</v>
      </c>
      <c r="H14" t="s">
        <v>179</v>
      </c>
      <c r="I14" t="s">
        <v>180</v>
      </c>
      <c r="J14" t="s">
        <v>181</v>
      </c>
      <c r="K14" t="s">
        <v>182</v>
      </c>
      <c r="L14" s="4">
        <v>0.5</v>
      </c>
      <c r="M14" s="4">
        <v>31350</v>
      </c>
      <c r="N14" t="s">
        <v>154</v>
      </c>
      <c r="O14" t="s">
        <v>183</v>
      </c>
      <c r="P14" t="s">
        <v>240</v>
      </c>
      <c r="Q14">
        <v>35159</v>
      </c>
      <c r="R14" t="s">
        <v>144</v>
      </c>
      <c r="S14">
        <v>434563</v>
      </c>
      <c r="T14" s="3" t="s">
        <v>185</v>
      </c>
      <c r="U14">
        <v>2639718561</v>
      </c>
      <c r="V14">
        <v>5542489</v>
      </c>
      <c r="W14" t="s">
        <v>241</v>
      </c>
      <c r="X14" t="s">
        <v>241</v>
      </c>
      <c r="Y14">
        <v>1001797</v>
      </c>
      <c r="Z14">
        <v>25588347</v>
      </c>
      <c r="AA14">
        <v>9947341392</v>
      </c>
      <c r="AB14">
        <v>815167</v>
      </c>
      <c r="AC14" t="s">
        <v>160</v>
      </c>
      <c r="AD14" t="s">
        <v>161</v>
      </c>
      <c r="AE14" t="s">
        <v>162</v>
      </c>
      <c r="AF14" t="s">
        <v>181</v>
      </c>
      <c r="AG14">
        <v>5999</v>
      </c>
      <c r="AH14">
        <v>63</v>
      </c>
      <c r="AI14" t="s">
        <v>159</v>
      </c>
      <c r="AJ14" t="s">
        <v>159</v>
      </c>
      <c r="AK14" t="s">
        <v>159</v>
      </c>
      <c r="AL14" t="s">
        <v>163</v>
      </c>
      <c r="AM14" t="s">
        <v>241</v>
      </c>
      <c r="AN14">
        <v>566</v>
      </c>
      <c r="AO14">
        <v>434563</v>
      </c>
      <c r="AP14">
        <v>566</v>
      </c>
      <c r="AQ14">
        <v>9947341392</v>
      </c>
      <c r="AR14">
        <v>9947341392</v>
      </c>
      <c r="AS14" t="s">
        <v>154</v>
      </c>
      <c r="AT14" t="s">
        <v>187</v>
      </c>
      <c r="AU14" t="s">
        <v>159</v>
      </c>
      <c r="AV14" t="s">
        <v>166</v>
      </c>
      <c r="AW14" s="4">
        <v>0.5</v>
      </c>
      <c r="AX14">
        <v>31350</v>
      </c>
      <c r="AY14">
        <v>31350</v>
      </c>
      <c r="AZ14" s="9">
        <f t="shared" si="0"/>
        <v>30350</v>
      </c>
      <c r="BA14" s="9">
        <v>350</v>
      </c>
      <c r="BB14" s="9">
        <f t="shared" si="1"/>
        <v>30000</v>
      </c>
      <c r="BC14" s="10">
        <f t="shared" si="2"/>
        <v>5280.0000000000009</v>
      </c>
      <c r="BD14" s="11">
        <f t="shared" si="3"/>
        <v>24000</v>
      </c>
      <c r="BE14" s="12">
        <f t="shared" si="4"/>
        <v>720</v>
      </c>
      <c r="BF14" s="9">
        <v>250</v>
      </c>
      <c r="BG14" s="13">
        <f t="shared" si="5"/>
        <v>81.25</v>
      </c>
      <c r="BH14" s="13">
        <v>1000</v>
      </c>
      <c r="BI14" s="14"/>
      <c r="BJ14" s="9">
        <f t="shared" si="6"/>
        <v>18.75</v>
      </c>
      <c r="BK14" t="s">
        <v>159</v>
      </c>
      <c r="BL14" t="s">
        <v>159</v>
      </c>
      <c r="BM14" t="s">
        <v>159</v>
      </c>
      <c r="BN14" t="s">
        <v>159</v>
      </c>
      <c r="BO14">
        <v>566</v>
      </c>
      <c r="BP14">
        <v>566</v>
      </c>
      <c r="BQ14">
        <v>31350</v>
      </c>
      <c r="BR14">
        <v>1000</v>
      </c>
      <c r="BS14">
        <v>156.75</v>
      </c>
      <c r="BT14">
        <v>11.76</v>
      </c>
      <c r="BU14">
        <v>0</v>
      </c>
      <c r="BV14">
        <v>31181.4938</v>
      </c>
      <c r="BW14">
        <v>0</v>
      </c>
      <c r="BX14" t="s">
        <v>159</v>
      </c>
      <c r="BY14" t="s">
        <v>159</v>
      </c>
      <c r="BZ14">
        <v>0</v>
      </c>
      <c r="CA14">
        <v>0</v>
      </c>
      <c r="CB14" t="s">
        <v>167</v>
      </c>
      <c r="CC14">
        <v>62.7</v>
      </c>
      <c r="CD14" t="s">
        <v>159</v>
      </c>
      <c r="CE14">
        <v>0</v>
      </c>
      <c r="CF14">
        <v>0</v>
      </c>
      <c r="CG14" t="s">
        <v>188</v>
      </c>
      <c r="CH14">
        <v>0</v>
      </c>
      <c r="CI14">
        <v>0.2</v>
      </c>
      <c r="CJ14">
        <v>62.7</v>
      </c>
      <c r="CK14" t="s">
        <v>159</v>
      </c>
      <c r="CL14" t="s">
        <v>188</v>
      </c>
      <c r="CM14" t="s">
        <v>159</v>
      </c>
      <c r="CN14" t="s">
        <v>159</v>
      </c>
      <c r="CO14">
        <v>0</v>
      </c>
      <c r="CP14" t="s">
        <v>147</v>
      </c>
      <c r="CQ14">
        <v>30</v>
      </c>
      <c r="CR14">
        <v>18.809999999999999</v>
      </c>
      <c r="CS14">
        <v>1.41</v>
      </c>
      <c r="CT14">
        <v>31329.78</v>
      </c>
      <c r="CU14" t="s">
        <v>168</v>
      </c>
      <c r="CV14">
        <v>25</v>
      </c>
      <c r="CW14">
        <v>15.675000000000001</v>
      </c>
      <c r="CX14">
        <v>1.18</v>
      </c>
      <c r="CY14" t="s">
        <v>168</v>
      </c>
      <c r="CZ14">
        <v>7.5</v>
      </c>
      <c r="DA14">
        <v>4.7024999999999997</v>
      </c>
      <c r="DB14">
        <v>0.35</v>
      </c>
      <c r="DC14" t="s">
        <v>163</v>
      </c>
      <c r="DD14">
        <v>7.5</v>
      </c>
      <c r="DE14">
        <v>4.7024999999999997</v>
      </c>
      <c r="DF14">
        <v>0.35</v>
      </c>
      <c r="DG14">
        <v>0</v>
      </c>
      <c r="DH14">
        <v>0</v>
      </c>
      <c r="DI14">
        <v>0</v>
      </c>
      <c r="DJ14" t="s">
        <v>168</v>
      </c>
      <c r="DK14">
        <v>5</v>
      </c>
      <c r="DL14">
        <v>3.1349999999999998</v>
      </c>
      <c r="DM14">
        <v>0.24</v>
      </c>
      <c r="DN14" t="s">
        <v>168</v>
      </c>
      <c r="DO14">
        <v>25</v>
      </c>
      <c r="DP14">
        <v>15.675000000000001</v>
      </c>
      <c r="DQ14">
        <v>1.18</v>
      </c>
      <c r="DR14" t="s">
        <v>159</v>
      </c>
      <c r="DS14">
        <v>0</v>
      </c>
      <c r="DT14">
        <v>0</v>
      </c>
      <c r="DU14" t="s">
        <v>159</v>
      </c>
      <c r="DV14">
        <v>0</v>
      </c>
      <c r="DW14">
        <v>0</v>
      </c>
      <c r="DX14" t="s">
        <v>159</v>
      </c>
      <c r="DY14" t="s">
        <v>159</v>
      </c>
      <c r="DZ14" t="s">
        <v>159</v>
      </c>
      <c r="EA14" t="s">
        <v>159</v>
      </c>
      <c r="EB14">
        <v>0</v>
      </c>
      <c r="EC14">
        <v>0</v>
      </c>
      <c r="ED14">
        <v>94.05</v>
      </c>
      <c r="EE14">
        <v>7.05</v>
      </c>
      <c r="EF14">
        <v>2.0020566000040006E+19</v>
      </c>
      <c r="EG14">
        <v>3.0040567E+19</v>
      </c>
      <c r="EH14" t="s">
        <v>242</v>
      </c>
      <c r="EI14" t="s">
        <v>241</v>
      </c>
      <c r="EJ14" t="s">
        <v>159</v>
      </c>
      <c r="EK14" t="s">
        <v>159</v>
      </c>
      <c r="EL14" t="s">
        <v>126</v>
      </c>
      <c r="EM14" t="s">
        <v>159</v>
      </c>
      <c r="EN14" t="s">
        <v>159</v>
      </c>
      <c r="EO14" t="s">
        <v>159</v>
      </c>
      <c r="EP14" t="s">
        <v>159</v>
      </c>
      <c r="EQ14" t="s">
        <v>159</v>
      </c>
      <c r="ER14" t="s">
        <v>159</v>
      </c>
      <c r="ES14" t="s">
        <v>159</v>
      </c>
      <c r="ET14" t="s">
        <v>159</v>
      </c>
      <c r="EU14" t="s">
        <v>159</v>
      </c>
      <c r="EV14">
        <v>31329.78</v>
      </c>
      <c r="EW14">
        <v>0</v>
      </c>
      <c r="EX14">
        <v>0</v>
      </c>
      <c r="EY14" t="s">
        <v>159</v>
      </c>
      <c r="EZ14" t="s">
        <v>172</v>
      </c>
      <c r="FA14" t="s">
        <v>159</v>
      </c>
      <c r="FB14">
        <v>0</v>
      </c>
      <c r="FC14">
        <v>0</v>
      </c>
    </row>
    <row r="15" spans="1:159" x14ac:dyDescent="0.25">
      <c r="A15" t="s">
        <v>144</v>
      </c>
      <c r="B15" t="s">
        <v>145</v>
      </c>
      <c r="C15">
        <v>9949818036</v>
      </c>
      <c r="D15" t="s">
        <v>146</v>
      </c>
      <c r="E15" t="s">
        <v>147</v>
      </c>
      <c r="F15" s="3" t="s">
        <v>177</v>
      </c>
      <c r="G15" t="s">
        <v>178</v>
      </c>
      <c r="H15" t="s">
        <v>179</v>
      </c>
      <c r="I15" t="s">
        <v>180</v>
      </c>
      <c r="J15" t="s">
        <v>181</v>
      </c>
      <c r="K15" t="s">
        <v>182</v>
      </c>
      <c r="L15" s="4">
        <v>0.5</v>
      </c>
      <c r="M15" s="4">
        <v>31350</v>
      </c>
      <c r="N15" t="s">
        <v>154</v>
      </c>
      <c r="O15" t="s">
        <v>183</v>
      </c>
      <c r="P15" t="s">
        <v>252</v>
      </c>
      <c r="Q15">
        <v>35161</v>
      </c>
      <c r="R15" t="s">
        <v>144</v>
      </c>
      <c r="S15">
        <v>467223</v>
      </c>
      <c r="T15" s="3" t="s">
        <v>185</v>
      </c>
      <c r="U15">
        <v>2640116595</v>
      </c>
      <c r="V15">
        <v>5542489</v>
      </c>
      <c r="W15" t="s">
        <v>253</v>
      </c>
      <c r="X15" t="s">
        <v>253</v>
      </c>
      <c r="Y15">
        <v>1001798</v>
      </c>
      <c r="Z15">
        <v>25588822</v>
      </c>
      <c r="AA15">
        <v>9949818036</v>
      </c>
      <c r="AB15">
        <v>815167</v>
      </c>
      <c r="AC15" t="s">
        <v>160</v>
      </c>
      <c r="AD15" t="s">
        <v>161</v>
      </c>
      <c r="AE15" t="s">
        <v>162</v>
      </c>
      <c r="AF15" t="s">
        <v>181</v>
      </c>
      <c r="AG15">
        <v>5999</v>
      </c>
      <c r="AH15">
        <v>63</v>
      </c>
      <c r="AI15" t="s">
        <v>159</v>
      </c>
      <c r="AJ15" t="s">
        <v>159</v>
      </c>
      <c r="AK15" t="s">
        <v>159</v>
      </c>
      <c r="AL15" t="s">
        <v>163</v>
      </c>
      <c r="AM15" t="s">
        <v>253</v>
      </c>
      <c r="AN15">
        <v>566</v>
      </c>
      <c r="AO15">
        <v>467223</v>
      </c>
      <c r="AP15">
        <v>566</v>
      </c>
      <c r="AQ15">
        <v>9949818036</v>
      </c>
      <c r="AR15">
        <v>9949818036</v>
      </c>
      <c r="AS15" t="s">
        <v>154</v>
      </c>
      <c r="AT15" t="s">
        <v>187</v>
      </c>
      <c r="AU15" t="s">
        <v>159</v>
      </c>
      <c r="AV15" t="s">
        <v>166</v>
      </c>
      <c r="AW15" s="4">
        <v>0.5</v>
      </c>
      <c r="AX15">
        <v>31350</v>
      </c>
      <c r="AY15">
        <v>31350</v>
      </c>
      <c r="AZ15" s="9">
        <f t="shared" si="0"/>
        <v>30350</v>
      </c>
      <c r="BA15" s="9">
        <v>350</v>
      </c>
      <c r="BB15" s="9">
        <f t="shared" si="1"/>
        <v>30000</v>
      </c>
      <c r="BC15" s="10">
        <f t="shared" si="2"/>
        <v>5280.0000000000009</v>
      </c>
      <c r="BD15" s="11">
        <f t="shared" si="3"/>
        <v>24000</v>
      </c>
      <c r="BE15" s="12">
        <f t="shared" si="4"/>
        <v>720</v>
      </c>
      <c r="BF15" s="9">
        <v>250</v>
      </c>
      <c r="BG15" s="13">
        <f t="shared" si="5"/>
        <v>81.25</v>
      </c>
      <c r="BH15" s="13">
        <v>1000</v>
      </c>
      <c r="BI15" s="14"/>
      <c r="BJ15" s="9">
        <f t="shared" si="6"/>
        <v>18.75</v>
      </c>
      <c r="BK15" t="s">
        <v>159</v>
      </c>
      <c r="BL15" t="s">
        <v>159</v>
      </c>
      <c r="BM15" t="s">
        <v>159</v>
      </c>
      <c r="BN15" t="s">
        <v>159</v>
      </c>
      <c r="BO15">
        <v>566</v>
      </c>
      <c r="BP15">
        <v>566</v>
      </c>
      <c r="BQ15">
        <v>31350</v>
      </c>
      <c r="BR15">
        <v>1000</v>
      </c>
      <c r="BS15">
        <v>156.75</v>
      </c>
      <c r="BT15">
        <v>11.76</v>
      </c>
      <c r="BU15">
        <v>0</v>
      </c>
      <c r="BV15">
        <v>31181.4938</v>
      </c>
      <c r="BW15">
        <v>0</v>
      </c>
      <c r="BX15" t="s">
        <v>159</v>
      </c>
      <c r="BY15" t="s">
        <v>159</v>
      </c>
      <c r="BZ15">
        <v>0</v>
      </c>
      <c r="CA15">
        <v>0</v>
      </c>
      <c r="CB15" t="s">
        <v>167</v>
      </c>
      <c r="CC15">
        <v>62.7</v>
      </c>
      <c r="CD15" t="s">
        <v>159</v>
      </c>
      <c r="CE15">
        <v>0</v>
      </c>
      <c r="CF15">
        <v>0</v>
      </c>
      <c r="CG15" t="s">
        <v>188</v>
      </c>
      <c r="CH15">
        <v>0</v>
      </c>
      <c r="CI15">
        <v>0.2</v>
      </c>
      <c r="CJ15">
        <v>62.7</v>
      </c>
      <c r="CK15" t="s">
        <v>159</v>
      </c>
      <c r="CL15" t="s">
        <v>188</v>
      </c>
      <c r="CM15" t="s">
        <v>159</v>
      </c>
      <c r="CN15" t="s">
        <v>159</v>
      </c>
      <c r="CO15">
        <v>0</v>
      </c>
      <c r="CP15" t="s">
        <v>147</v>
      </c>
      <c r="CQ15">
        <v>30</v>
      </c>
      <c r="CR15">
        <v>18.809999999999999</v>
      </c>
      <c r="CS15">
        <v>1.41</v>
      </c>
      <c r="CT15">
        <v>31329.78</v>
      </c>
      <c r="CU15" t="s">
        <v>168</v>
      </c>
      <c r="CV15">
        <v>25</v>
      </c>
      <c r="CW15">
        <v>15.675000000000001</v>
      </c>
      <c r="CX15">
        <v>1.18</v>
      </c>
      <c r="CY15" t="s">
        <v>168</v>
      </c>
      <c r="CZ15">
        <v>7.5</v>
      </c>
      <c r="DA15">
        <v>4.7024999999999997</v>
      </c>
      <c r="DB15">
        <v>0.35</v>
      </c>
      <c r="DC15" t="s">
        <v>163</v>
      </c>
      <c r="DD15">
        <v>7.5</v>
      </c>
      <c r="DE15">
        <v>4.7024999999999997</v>
      </c>
      <c r="DF15">
        <v>0.35</v>
      </c>
      <c r="DG15">
        <v>0</v>
      </c>
      <c r="DH15">
        <v>0</v>
      </c>
      <c r="DI15">
        <v>0</v>
      </c>
      <c r="DJ15" t="s">
        <v>168</v>
      </c>
      <c r="DK15">
        <v>5</v>
      </c>
      <c r="DL15">
        <v>3.1349999999999998</v>
      </c>
      <c r="DM15">
        <v>0.24</v>
      </c>
      <c r="DN15" t="s">
        <v>168</v>
      </c>
      <c r="DO15">
        <v>25</v>
      </c>
      <c r="DP15">
        <v>15.675000000000001</v>
      </c>
      <c r="DQ15">
        <v>1.18</v>
      </c>
      <c r="DR15" t="s">
        <v>159</v>
      </c>
      <c r="DS15">
        <v>0</v>
      </c>
      <c r="DT15">
        <v>0</v>
      </c>
      <c r="DU15" t="s">
        <v>159</v>
      </c>
      <c r="DV15">
        <v>0</v>
      </c>
      <c r="DW15">
        <v>0</v>
      </c>
      <c r="DX15" t="s">
        <v>159</v>
      </c>
      <c r="DY15" t="s">
        <v>159</v>
      </c>
      <c r="DZ15" t="s">
        <v>159</v>
      </c>
      <c r="EA15" t="s">
        <v>159</v>
      </c>
      <c r="EB15">
        <v>0</v>
      </c>
      <c r="EC15">
        <v>0</v>
      </c>
      <c r="ED15">
        <v>94.05</v>
      </c>
      <c r="EE15">
        <v>7.05</v>
      </c>
      <c r="EF15">
        <v>2.0020566000040006E+19</v>
      </c>
      <c r="EG15">
        <v>3.0040567E+19</v>
      </c>
      <c r="EH15" t="s">
        <v>254</v>
      </c>
      <c r="EI15" t="s">
        <v>253</v>
      </c>
      <c r="EJ15" t="s">
        <v>159</v>
      </c>
      <c r="EK15" t="s">
        <v>159</v>
      </c>
      <c r="EL15" t="s">
        <v>126</v>
      </c>
      <c r="EM15" t="s">
        <v>159</v>
      </c>
      <c r="EN15" t="s">
        <v>159</v>
      </c>
      <c r="EO15" t="s">
        <v>159</v>
      </c>
      <c r="EP15" t="s">
        <v>159</v>
      </c>
      <c r="EQ15" t="s">
        <v>159</v>
      </c>
      <c r="ER15" t="s">
        <v>159</v>
      </c>
      <c r="ES15" t="s">
        <v>159</v>
      </c>
      <c r="ET15" t="s">
        <v>159</v>
      </c>
      <c r="EU15" t="s">
        <v>159</v>
      </c>
      <c r="EV15">
        <v>31329.78</v>
      </c>
      <c r="EW15">
        <v>0</v>
      </c>
      <c r="EX15">
        <v>0</v>
      </c>
      <c r="EY15" t="s">
        <v>159</v>
      </c>
      <c r="EZ15" t="s">
        <v>172</v>
      </c>
      <c r="FA15" t="s">
        <v>159</v>
      </c>
      <c r="FB15">
        <v>0</v>
      </c>
      <c r="FC15">
        <v>0</v>
      </c>
    </row>
    <row r="16" spans="1:159" x14ac:dyDescent="0.25">
      <c r="A16" t="s">
        <v>144</v>
      </c>
      <c r="B16" t="s">
        <v>145</v>
      </c>
      <c r="C16">
        <v>9947319808</v>
      </c>
      <c r="D16" t="s">
        <v>146</v>
      </c>
      <c r="E16" t="s">
        <v>147</v>
      </c>
      <c r="F16" s="3" t="s">
        <v>177</v>
      </c>
      <c r="G16" t="s">
        <v>178</v>
      </c>
      <c r="H16" t="s">
        <v>179</v>
      </c>
      <c r="I16" t="s">
        <v>180</v>
      </c>
      <c r="J16" t="s">
        <v>181</v>
      </c>
      <c r="K16" t="s">
        <v>182</v>
      </c>
      <c r="L16" s="4">
        <v>0.5</v>
      </c>
      <c r="M16" s="4">
        <v>71350</v>
      </c>
      <c r="N16" t="s">
        <v>154</v>
      </c>
      <c r="O16" t="s">
        <v>183</v>
      </c>
      <c r="P16" t="s">
        <v>219</v>
      </c>
      <c r="Q16">
        <v>35159</v>
      </c>
      <c r="R16" t="s">
        <v>144</v>
      </c>
      <c r="S16">
        <v>430173</v>
      </c>
      <c r="T16" s="3" t="s">
        <v>185</v>
      </c>
      <c r="U16">
        <v>2639716228</v>
      </c>
      <c r="V16">
        <v>5542489</v>
      </c>
      <c r="W16" t="s">
        <v>220</v>
      </c>
      <c r="X16" t="s">
        <v>220</v>
      </c>
      <c r="Y16">
        <v>1001796</v>
      </c>
      <c r="Z16">
        <v>25588337</v>
      </c>
      <c r="AA16">
        <v>9947319808</v>
      </c>
      <c r="AB16">
        <v>815167</v>
      </c>
      <c r="AC16" t="s">
        <v>160</v>
      </c>
      <c r="AD16" t="s">
        <v>161</v>
      </c>
      <c r="AE16" t="s">
        <v>162</v>
      </c>
      <c r="AF16" t="s">
        <v>181</v>
      </c>
      <c r="AG16">
        <v>5999</v>
      </c>
      <c r="AH16">
        <v>63</v>
      </c>
      <c r="AI16" t="s">
        <v>159</v>
      </c>
      <c r="AJ16" t="s">
        <v>159</v>
      </c>
      <c r="AK16" t="s">
        <v>159</v>
      </c>
      <c r="AL16" t="s">
        <v>163</v>
      </c>
      <c r="AM16" t="s">
        <v>220</v>
      </c>
      <c r="AN16">
        <v>566</v>
      </c>
      <c r="AO16">
        <v>430173</v>
      </c>
      <c r="AP16">
        <v>566</v>
      </c>
      <c r="AQ16">
        <v>9947319808</v>
      </c>
      <c r="AR16">
        <v>9947319808</v>
      </c>
      <c r="AS16" t="s">
        <v>154</v>
      </c>
      <c r="AT16" t="s">
        <v>187</v>
      </c>
      <c r="AU16" t="s">
        <v>159</v>
      </c>
      <c r="AV16" t="s">
        <v>166</v>
      </c>
      <c r="AW16" s="4">
        <v>0.5</v>
      </c>
      <c r="AX16">
        <v>71350</v>
      </c>
      <c r="AY16">
        <v>71350</v>
      </c>
      <c r="AZ16" s="9">
        <f t="shared" si="0"/>
        <v>70350</v>
      </c>
      <c r="BA16" s="9">
        <v>350</v>
      </c>
      <c r="BB16" s="9">
        <f t="shared" si="1"/>
        <v>70000</v>
      </c>
      <c r="BC16" s="10">
        <f t="shared" si="2"/>
        <v>12320.000000000002</v>
      </c>
      <c r="BD16" s="11">
        <f t="shared" si="3"/>
        <v>56000</v>
      </c>
      <c r="BE16" s="12">
        <f t="shared" si="4"/>
        <v>1680</v>
      </c>
      <c r="BF16" s="9">
        <v>250</v>
      </c>
      <c r="BG16" s="13">
        <f t="shared" si="5"/>
        <v>81.25</v>
      </c>
      <c r="BH16" s="13">
        <v>1000</v>
      </c>
      <c r="BI16" s="14"/>
      <c r="BJ16" s="9">
        <f t="shared" si="6"/>
        <v>18.75</v>
      </c>
      <c r="BK16" t="s">
        <v>159</v>
      </c>
      <c r="BL16" t="s">
        <v>159</v>
      </c>
      <c r="BM16" t="s">
        <v>159</v>
      </c>
      <c r="BN16" t="s">
        <v>159</v>
      </c>
      <c r="BO16">
        <v>566</v>
      </c>
      <c r="BP16">
        <v>566</v>
      </c>
      <c r="BQ16">
        <v>71350</v>
      </c>
      <c r="BR16">
        <v>1000</v>
      </c>
      <c r="BS16">
        <v>356.75</v>
      </c>
      <c r="BT16">
        <v>26.76</v>
      </c>
      <c r="BU16">
        <v>0</v>
      </c>
      <c r="BV16">
        <v>70966.493799999997</v>
      </c>
      <c r="BW16">
        <v>0</v>
      </c>
      <c r="BX16" t="s">
        <v>159</v>
      </c>
      <c r="BY16" t="s">
        <v>159</v>
      </c>
      <c r="BZ16">
        <v>0</v>
      </c>
      <c r="CA16">
        <v>0</v>
      </c>
      <c r="CB16" t="s">
        <v>167</v>
      </c>
      <c r="CC16">
        <v>142.69999999999999</v>
      </c>
      <c r="CD16" t="s">
        <v>159</v>
      </c>
      <c r="CE16">
        <v>0</v>
      </c>
      <c r="CF16">
        <v>0</v>
      </c>
      <c r="CG16" t="s">
        <v>188</v>
      </c>
      <c r="CH16">
        <v>0</v>
      </c>
      <c r="CI16">
        <v>0.2</v>
      </c>
      <c r="CJ16">
        <v>142.69999999999999</v>
      </c>
      <c r="CK16" t="s">
        <v>159</v>
      </c>
      <c r="CL16" t="s">
        <v>188</v>
      </c>
      <c r="CM16" t="s">
        <v>159</v>
      </c>
      <c r="CN16" t="s">
        <v>159</v>
      </c>
      <c r="CO16">
        <v>0</v>
      </c>
      <c r="CP16" t="s">
        <v>147</v>
      </c>
      <c r="CQ16">
        <v>30</v>
      </c>
      <c r="CR16">
        <v>42.81</v>
      </c>
      <c r="CS16">
        <v>3.21</v>
      </c>
      <c r="CT16">
        <v>71303.98</v>
      </c>
      <c r="CU16" t="s">
        <v>168</v>
      </c>
      <c r="CV16">
        <v>25</v>
      </c>
      <c r="CW16">
        <v>35.674999999999997</v>
      </c>
      <c r="CX16">
        <v>2.68</v>
      </c>
      <c r="CY16" t="s">
        <v>168</v>
      </c>
      <c r="CZ16">
        <v>7.5</v>
      </c>
      <c r="DA16">
        <v>10.702500000000001</v>
      </c>
      <c r="DB16">
        <v>0.8</v>
      </c>
      <c r="DC16" t="s">
        <v>163</v>
      </c>
      <c r="DD16">
        <v>7.5</v>
      </c>
      <c r="DE16">
        <v>10.702500000000001</v>
      </c>
      <c r="DF16">
        <v>0.8</v>
      </c>
      <c r="DG16">
        <v>0</v>
      </c>
      <c r="DH16">
        <v>0</v>
      </c>
      <c r="DI16">
        <v>0</v>
      </c>
      <c r="DJ16" t="s">
        <v>168</v>
      </c>
      <c r="DK16">
        <v>5</v>
      </c>
      <c r="DL16">
        <v>7.1349999999999998</v>
      </c>
      <c r="DM16">
        <v>0.54</v>
      </c>
      <c r="DN16" t="s">
        <v>168</v>
      </c>
      <c r="DO16">
        <v>25</v>
      </c>
      <c r="DP16">
        <v>35.674999999999997</v>
      </c>
      <c r="DQ16">
        <v>2.68</v>
      </c>
      <c r="DR16" t="s">
        <v>159</v>
      </c>
      <c r="DS16">
        <v>0</v>
      </c>
      <c r="DT16">
        <v>0</v>
      </c>
      <c r="DU16" t="s">
        <v>159</v>
      </c>
      <c r="DV16">
        <v>0</v>
      </c>
      <c r="DW16">
        <v>0</v>
      </c>
      <c r="DX16" t="s">
        <v>159</v>
      </c>
      <c r="DY16" t="s">
        <v>159</v>
      </c>
      <c r="DZ16" t="s">
        <v>159</v>
      </c>
      <c r="EA16" t="s">
        <v>159</v>
      </c>
      <c r="EB16">
        <v>0</v>
      </c>
      <c r="EC16">
        <v>0</v>
      </c>
      <c r="ED16">
        <v>214.05</v>
      </c>
      <c r="EE16">
        <v>16.05</v>
      </c>
      <c r="EF16">
        <v>2.0020566000040006E+19</v>
      </c>
      <c r="EG16">
        <v>3.0040567E+19</v>
      </c>
      <c r="EH16" t="s">
        <v>221</v>
      </c>
      <c r="EI16" t="s">
        <v>220</v>
      </c>
      <c r="EJ16" t="s">
        <v>159</v>
      </c>
      <c r="EK16" t="s">
        <v>159</v>
      </c>
      <c r="EL16" t="s">
        <v>126</v>
      </c>
      <c r="EM16" t="s">
        <v>159</v>
      </c>
      <c r="EN16" t="s">
        <v>159</v>
      </c>
      <c r="EO16" t="s">
        <v>159</v>
      </c>
      <c r="EP16" t="s">
        <v>159</v>
      </c>
      <c r="EQ16" t="s">
        <v>159</v>
      </c>
      <c r="ER16" t="s">
        <v>159</v>
      </c>
      <c r="ES16" t="s">
        <v>159</v>
      </c>
      <c r="ET16" t="s">
        <v>159</v>
      </c>
      <c r="EU16" t="s">
        <v>159</v>
      </c>
      <c r="EV16">
        <v>71303.98</v>
      </c>
      <c r="EW16">
        <v>0</v>
      </c>
      <c r="EX16">
        <v>0</v>
      </c>
      <c r="EY16" t="s">
        <v>159</v>
      </c>
      <c r="EZ16" t="s">
        <v>172</v>
      </c>
      <c r="FA16" t="s">
        <v>159</v>
      </c>
      <c r="FB16">
        <v>0</v>
      </c>
      <c r="FC16">
        <v>0</v>
      </c>
    </row>
    <row r="17" spans="1:159" x14ac:dyDescent="0.25">
      <c r="A17" t="s">
        <v>144</v>
      </c>
      <c r="B17" t="s">
        <v>145</v>
      </c>
      <c r="C17">
        <v>9947270716</v>
      </c>
      <c r="D17" t="s">
        <v>146</v>
      </c>
      <c r="E17" t="s">
        <v>147</v>
      </c>
      <c r="F17" s="3" t="s">
        <v>177</v>
      </c>
      <c r="G17" t="s">
        <v>178</v>
      </c>
      <c r="H17" t="s">
        <v>179</v>
      </c>
      <c r="I17" t="s">
        <v>180</v>
      </c>
      <c r="J17" t="s">
        <v>181</v>
      </c>
      <c r="K17" t="s">
        <v>182</v>
      </c>
      <c r="L17" s="4">
        <v>0.5</v>
      </c>
      <c r="M17" s="4">
        <v>71350</v>
      </c>
      <c r="N17" t="s">
        <v>154</v>
      </c>
      <c r="O17" t="s">
        <v>183</v>
      </c>
      <c r="P17" t="s">
        <v>222</v>
      </c>
      <c r="Q17">
        <v>35159</v>
      </c>
      <c r="R17" t="s">
        <v>144</v>
      </c>
      <c r="S17">
        <v>431248</v>
      </c>
      <c r="T17" s="3" t="s">
        <v>185</v>
      </c>
      <c r="U17">
        <v>2639710196</v>
      </c>
      <c r="V17">
        <v>5542489</v>
      </c>
      <c r="W17" t="s">
        <v>223</v>
      </c>
      <c r="X17" t="s">
        <v>223</v>
      </c>
      <c r="Y17">
        <v>1001791</v>
      </c>
      <c r="Z17">
        <v>25588312</v>
      </c>
      <c r="AA17">
        <v>9947270716</v>
      </c>
      <c r="AB17">
        <v>815167</v>
      </c>
      <c r="AC17" t="s">
        <v>160</v>
      </c>
      <c r="AD17" t="s">
        <v>161</v>
      </c>
      <c r="AE17" t="s">
        <v>162</v>
      </c>
      <c r="AF17" t="s">
        <v>181</v>
      </c>
      <c r="AG17">
        <v>5999</v>
      </c>
      <c r="AH17">
        <v>63</v>
      </c>
      <c r="AI17" t="s">
        <v>159</v>
      </c>
      <c r="AJ17" t="s">
        <v>159</v>
      </c>
      <c r="AK17" t="s">
        <v>159</v>
      </c>
      <c r="AL17" t="s">
        <v>163</v>
      </c>
      <c r="AM17" t="s">
        <v>223</v>
      </c>
      <c r="AN17">
        <v>566</v>
      </c>
      <c r="AO17">
        <v>431248</v>
      </c>
      <c r="AP17">
        <v>566</v>
      </c>
      <c r="AQ17">
        <v>9947270716</v>
      </c>
      <c r="AR17">
        <v>9947270716</v>
      </c>
      <c r="AS17" t="s">
        <v>154</v>
      </c>
      <c r="AT17" t="s">
        <v>187</v>
      </c>
      <c r="AU17" t="s">
        <v>159</v>
      </c>
      <c r="AV17" t="s">
        <v>166</v>
      </c>
      <c r="AW17" s="4">
        <v>0.5</v>
      </c>
      <c r="AX17">
        <v>71350</v>
      </c>
      <c r="AY17">
        <v>71350</v>
      </c>
      <c r="AZ17" s="9">
        <f t="shared" si="0"/>
        <v>70350</v>
      </c>
      <c r="BA17" s="9">
        <v>350</v>
      </c>
      <c r="BB17" s="9">
        <f t="shared" si="1"/>
        <v>70000</v>
      </c>
      <c r="BC17" s="10">
        <f t="shared" si="2"/>
        <v>12320.000000000002</v>
      </c>
      <c r="BD17" s="11">
        <f t="shared" si="3"/>
        <v>56000</v>
      </c>
      <c r="BE17" s="12">
        <f t="shared" si="4"/>
        <v>1680</v>
      </c>
      <c r="BF17" s="9">
        <v>250</v>
      </c>
      <c r="BG17" s="13">
        <f t="shared" si="5"/>
        <v>81.25</v>
      </c>
      <c r="BH17" s="13">
        <v>1000</v>
      </c>
      <c r="BI17" s="14"/>
      <c r="BJ17" s="9">
        <f t="shared" si="6"/>
        <v>18.75</v>
      </c>
      <c r="BK17" t="s">
        <v>159</v>
      </c>
      <c r="BL17" t="s">
        <v>159</v>
      </c>
      <c r="BM17" t="s">
        <v>159</v>
      </c>
      <c r="BN17" t="s">
        <v>159</v>
      </c>
      <c r="BO17">
        <v>566</v>
      </c>
      <c r="BP17">
        <v>566</v>
      </c>
      <c r="BQ17">
        <v>71350</v>
      </c>
      <c r="BR17">
        <v>1000</v>
      </c>
      <c r="BS17">
        <v>356.75</v>
      </c>
      <c r="BT17">
        <v>26.76</v>
      </c>
      <c r="BU17">
        <v>0</v>
      </c>
      <c r="BV17">
        <v>70966.493799999997</v>
      </c>
      <c r="BW17">
        <v>0</v>
      </c>
      <c r="BX17" t="s">
        <v>159</v>
      </c>
      <c r="BY17" t="s">
        <v>159</v>
      </c>
      <c r="BZ17">
        <v>0</v>
      </c>
      <c r="CA17">
        <v>0</v>
      </c>
      <c r="CB17" t="s">
        <v>167</v>
      </c>
      <c r="CC17">
        <v>142.69999999999999</v>
      </c>
      <c r="CD17" t="s">
        <v>159</v>
      </c>
      <c r="CE17">
        <v>0</v>
      </c>
      <c r="CF17">
        <v>0</v>
      </c>
      <c r="CG17" t="s">
        <v>188</v>
      </c>
      <c r="CH17">
        <v>0</v>
      </c>
      <c r="CI17">
        <v>0.2</v>
      </c>
      <c r="CJ17">
        <v>142.69999999999999</v>
      </c>
      <c r="CK17" t="s">
        <v>159</v>
      </c>
      <c r="CL17" t="s">
        <v>188</v>
      </c>
      <c r="CM17" t="s">
        <v>159</v>
      </c>
      <c r="CN17" t="s">
        <v>159</v>
      </c>
      <c r="CO17">
        <v>0</v>
      </c>
      <c r="CP17" t="s">
        <v>147</v>
      </c>
      <c r="CQ17">
        <v>30</v>
      </c>
      <c r="CR17">
        <v>42.81</v>
      </c>
      <c r="CS17">
        <v>3.21</v>
      </c>
      <c r="CT17">
        <v>71303.98</v>
      </c>
      <c r="CU17" t="s">
        <v>168</v>
      </c>
      <c r="CV17">
        <v>25</v>
      </c>
      <c r="CW17">
        <v>35.674999999999997</v>
      </c>
      <c r="CX17">
        <v>2.68</v>
      </c>
      <c r="CY17" t="s">
        <v>168</v>
      </c>
      <c r="CZ17">
        <v>7.5</v>
      </c>
      <c r="DA17">
        <v>10.702500000000001</v>
      </c>
      <c r="DB17">
        <v>0.8</v>
      </c>
      <c r="DC17" t="s">
        <v>163</v>
      </c>
      <c r="DD17">
        <v>7.5</v>
      </c>
      <c r="DE17">
        <v>10.702500000000001</v>
      </c>
      <c r="DF17">
        <v>0.8</v>
      </c>
      <c r="DG17">
        <v>0</v>
      </c>
      <c r="DH17">
        <v>0</v>
      </c>
      <c r="DI17">
        <v>0</v>
      </c>
      <c r="DJ17" t="s">
        <v>168</v>
      </c>
      <c r="DK17">
        <v>5</v>
      </c>
      <c r="DL17">
        <v>7.1349999999999998</v>
      </c>
      <c r="DM17">
        <v>0.54</v>
      </c>
      <c r="DN17" t="s">
        <v>168</v>
      </c>
      <c r="DO17">
        <v>25</v>
      </c>
      <c r="DP17">
        <v>35.674999999999997</v>
      </c>
      <c r="DQ17">
        <v>2.68</v>
      </c>
      <c r="DR17" t="s">
        <v>159</v>
      </c>
      <c r="DS17">
        <v>0</v>
      </c>
      <c r="DT17">
        <v>0</v>
      </c>
      <c r="DU17" t="s">
        <v>159</v>
      </c>
      <c r="DV17">
        <v>0</v>
      </c>
      <c r="DW17">
        <v>0</v>
      </c>
      <c r="DX17" t="s">
        <v>159</v>
      </c>
      <c r="DY17" t="s">
        <v>159</v>
      </c>
      <c r="DZ17" t="s">
        <v>159</v>
      </c>
      <c r="EA17" t="s">
        <v>159</v>
      </c>
      <c r="EB17">
        <v>0</v>
      </c>
      <c r="EC17">
        <v>0</v>
      </c>
      <c r="ED17">
        <v>214.05</v>
      </c>
      <c r="EE17">
        <v>16.05</v>
      </c>
      <c r="EF17">
        <v>2.0020566000040006E+19</v>
      </c>
      <c r="EG17">
        <v>3.0040567E+19</v>
      </c>
      <c r="EH17" t="s">
        <v>224</v>
      </c>
      <c r="EI17" t="s">
        <v>223</v>
      </c>
      <c r="EJ17" t="s">
        <v>159</v>
      </c>
      <c r="EK17" t="s">
        <v>159</v>
      </c>
      <c r="EL17" t="s">
        <v>126</v>
      </c>
      <c r="EM17" t="s">
        <v>159</v>
      </c>
      <c r="EN17" t="s">
        <v>159</v>
      </c>
      <c r="EO17" t="s">
        <v>159</v>
      </c>
      <c r="EP17" t="s">
        <v>159</v>
      </c>
      <c r="EQ17" t="s">
        <v>159</v>
      </c>
      <c r="ER17" t="s">
        <v>159</v>
      </c>
      <c r="ES17" t="s">
        <v>159</v>
      </c>
      <c r="ET17" t="s">
        <v>159</v>
      </c>
      <c r="EU17" t="s">
        <v>159</v>
      </c>
      <c r="EV17">
        <v>71303.98</v>
      </c>
      <c r="EW17">
        <v>0</v>
      </c>
      <c r="EX17">
        <v>0</v>
      </c>
      <c r="EY17" t="s">
        <v>159</v>
      </c>
      <c r="EZ17" t="s">
        <v>172</v>
      </c>
      <c r="FA17" t="s">
        <v>159</v>
      </c>
      <c r="FB17">
        <v>0</v>
      </c>
      <c r="FC17">
        <v>0</v>
      </c>
    </row>
    <row r="18" spans="1:159" x14ac:dyDescent="0.25">
      <c r="A18" t="s">
        <v>144</v>
      </c>
      <c r="B18" t="s">
        <v>145</v>
      </c>
      <c r="C18">
        <v>9947263465</v>
      </c>
      <c r="D18" t="s">
        <v>146</v>
      </c>
      <c r="E18" t="s">
        <v>147</v>
      </c>
      <c r="F18" s="3" t="s">
        <v>177</v>
      </c>
      <c r="G18" t="s">
        <v>178</v>
      </c>
      <c r="H18" t="s">
        <v>179</v>
      </c>
      <c r="I18" t="s">
        <v>180</v>
      </c>
      <c r="J18" t="s">
        <v>181</v>
      </c>
      <c r="K18" t="s">
        <v>182</v>
      </c>
      <c r="L18" s="4">
        <v>0.5</v>
      </c>
      <c r="M18" s="4">
        <v>71350</v>
      </c>
      <c r="N18" t="s">
        <v>154</v>
      </c>
      <c r="O18" t="s">
        <v>183</v>
      </c>
      <c r="P18" t="s">
        <v>225</v>
      </c>
      <c r="Q18">
        <v>35159</v>
      </c>
      <c r="R18" t="s">
        <v>144</v>
      </c>
      <c r="S18">
        <v>427868</v>
      </c>
      <c r="T18" s="3" t="s">
        <v>185</v>
      </c>
      <c r="U18">
        <v>2639709188</v>
      </c>
      <c r="V18">
        <v>5542489</v>
      </c>
      <c r="W18" t="s">
        <v>226</v>
      </c>
      <c r="X18" t="s">
        <v>226</v>
      </c>
      <c r="Y18">
        <v>1001790</v>
      </c>
      <c r="Z18">
        <v>25588303</v>
      </c>
      <c r="AA18">
        <v>9947263465</v>
      </c>
      <c r="AB18">
        <v>815167</v>
      </c>
      <c r="AC18" t="s">
        <v>160</v>
      </c>
      <c r="AD18" t="s">
        <v>161</v>
      </c>
      <c r="AE18" t="s">
        <v>162</v>
      </c>
      <c r="AF18" t="s">
        <v>181</v>
      </c>
      <c r="AG18">
        <v>5999</v>
      </c>
      <c r="AH18">
        <v>63</v>
      </c>
      <c r="AI18" t="s">
        <v>159</v>
      </c>
      <c r="AJ18" t="s">
        <v>159</v>
      </c>
      <c r="AK18" t="s">
        <v>159</v>
      </c>
      <c r="AL18" t="s">
        <v>163</v>
      </c>
      <c r="AM18" t="s">
        <v>226</v>
      </c>
      <c r="AN18">
        <v>566</v>
      </c>
      <c r="AO18">
        <v>427868</v>
      </c>
      <c r="AP18">
        <v>566</v>
      </c>
      <c r="AQ18">
        <v>9947263465</v>
      </c>
      <c r="AR18">
        <v>9947263465</v>
      </c>
      <c r="AS18" t="s">
        <v>154</v>
      </c>
      <c r="AT18" t="s">
        <v>187</v>
      </c>
      <c r="AU18" t="s">
        <v>159</v>
      </c>
      <c r="AV18" t="s">
        <v>166</v>
      </c>
      <c r="AW18" s="4">
        <v>0.5</v>
      </c>
      <c r="AX18">
        <v>71350</v>
      </c>
      <c r="AY18">
        <v>71350</v>
      </c>
      <c r="AZ18" s="9">
        <f t="shared" si="0"/>
        <v>70350</v>
      </c>
      <c r="BA18" s="9">
        <v>350</v>
      </c>
      <c r="BB18" s="9">
        <f t="shared" si="1"/>
        <v>70000</v>
      </c>
      <c r="BC18" s="10">
        <f t="shared" si="2"/>
        <v>12320.000000000002</v>
      </c>
      <c r="BD18" s="11">
        <f t="shared" si="3"/>
        <v>56000</v>
      </c>
      <c r="BE18" s="12">
        <f t="shared" si="4"/>
        <v>1680</v>
      </c>
      <c r="BF18" s="9">
        <v>250</v>
      </c>
      <c r="BG18" s="13">
        <f t="shared" si="5"/>
        <v>81.25</v>
      </c>
      <c r="BH18" s="13">
        <v>1000</v>
      </c>
      <c r="BI18" s="14"/>
      <c r="BJ18" s="9">
        <f t="shared" si="6"/>
        <v>18.75</v>
      </c>
      <c r="BK18" t="s">
        <v>159</v>
      </c>
      <c r="BL18" t="s">
        <v>159</v>
      </c>
      <c r="BM18" t="s">
        <v>159</v>
      </c>
      <c r="BN18" t="s">
        <v>159</v>
      </c>
      <c r="BO18">
        <v>566</v>
      </c>
      <c r="BP18">
        <v>566</v>
      </c>
      <c r="BQ18">
        <v>71350</v>
      </c>
      <c r="BR18">
        <v>1000</v>
      </c>
      <c r="BS18">
        <v>356.75</v>
      </c>
      <c r="BT18">
        <v>26.76</v>
      </c>
      <c r="BU18">
        <v>0</v>
      </c>
      <c r="BV18">
        <v>70966.493799999997</v>
      </c>
      <c r="BW18">
        <v>0</v>
      </c>
      <c r="BX18" t="s">
        <v>159</v>
      </c>
      <c r="BY18" t="s">
        <v>159</v>
      </c>
      <c r="BZ18">
        <v>0</v>
      </c>
      <c r="CA18">
        <v>0</v>
      </c>
      <c r="CB18" t="s">
        <v>167</v>
      </c>
      <c r="CC18">
        <v>142.69999999999999</v>
      </c>
      <c r="CD18" t="s">
        <v>159</v>
      </c>
      <c r="CE18">
        <v>0</v>
      </c>
      <c r="CF18">
        <v>0</v>
      </c>
      <c r="CG18" t="s">
        <v>188</v>
      </c>
      <c r="CH18">
        <v>0</v>
      </c>
      <c r="CI18">
        <v>0.2</v>
      </c>
      <c r="CJ18">
        <v>142.69999999999999</v>
      </c>
      <c r="CK18" t="s">
        <v>159</v>
      </c>
      <c r="CL18" t="s">
        <v>188</v>
      </c>
      <c r="CM18" t="s">
        <v>159</v>
      </c>
      <c r="CN18" t="s">
        <v>159</v>
      </c>
      <c r="CO18">
        <v>0</v>
      </c>
      <c r="CP18" t="s">
        <v>147</v>
      </c>
      <c r="CQ18">
        <v>30</v>
      </c>
      <c r="CR18">
        <v>42.81</v>
      </c>
      <c r="CS18">
        <v>3.21</v>
      </c>
      <c r="CT18">
        <v>71303.98</v>
      </c>
      <c r="CU18" t="s">
        <v>168</v>
      </c>
      <c r="CV18">
        <v>25</v>
      </c>
      <c r="CW18">
        <v>35.674999999999997</v>
      </c>
      <c r="CX18">
        <v>2.68</v>
      </c>
      <c r="CY18" t="s">
        <v>168</v>
      </c>
      <c r="CZ18">
        <v>7.5</v>
      </c>
      <c r="DA18">
        <v>10.702500000000001</v>
      </c>
      <c r="DB18">
        <v>0.8</v>
      </c>
      <c r="DC18" t="s">
        <v>163</v>
      </c>
      <c r="DD18">
        <v>7.5</v>
      </c>
      <c r="DE18">
        <v>10.702500000000001</v>
      </c>
      <c r="DF18">
        <v>0.8</v>
      </c>
      <c r="DG18">
        <v>0</v>
      </c>
      <c r="DH18">
        <v>0</v>
      </c>
      <c r="DI18">
        <v>0</v>
      </c>
      <c r="DJ18" t="s">
        <v>168</v>
      </c>
      <c r="DK18">
        <v>5</v>
      </c>
      <c r="DL18">
        <v>7.1349999999999998</v>
      </c>
      <c r="DM18">
        <v>0.54</v>
      </c>
      <c r="DN18" t="s">
        <v>168</v>
      </c>
      <c r="DO18">
        <v>25</v>
      </c>
      <c r="DP18">
        <v>35.674999999999997</v>
      </c>
      <c r="DQ18">
        <v>2.68</v>
      </c>
      <c r="DR18" t="s">
        <v>159</v>
      </c>
      <c r="DS18">
        <v>0</v>
      </c>
      <c r="DT18">
        <v>0</v>
      </c>
      <c r="DU18" t="s">
        <v>159</v>
      </c>
      <c r="DV18">
        <v>0</v>
      </c>
      <c r="DW18">
        <v>0</v>
      </c>
      <c r="DX18" t="s">
        <v>159</v>
      </c>
      <c r="DY18" t="s">
        <v>159</v>
      </c>
      <c r="DZ18" t="s">
        <v>159</v>
      </c>
      <c r="EA18" t="s">
        <v>159</v>
      </c>
      <c r="EB18">
        <v>0</v>
      </c>
      <c r="EC18">
        <v>0</v>
      </c>
      <c r="ED18">
        <v>214.05</v>
      </c>
      <c r="EE18">
        <v>16.05</v>
      </c>
      <c r="EF18">
        <v>2.0020566000040006E+19</v>
      </c>
      <c r="EG18">
        <v>3.0040567E+19</v>
      </c>
      <c r="EH18" t="s">
        <v>227</v>
      </c>
      <c r="EI18" t="s">
        <v>226</v>
      </c>
      <c r="EJ18" t="s">
        <v>159</v>
      </c>
      <c r="EK18" t="s">
        <v>159</v>
      </c>
      <c r="EL18" t="s">
        <v>126</v>
      </c>
      <c r="EM18" t="s">
        <v>159</v>
      </c>
      <c r="EN18" t="s">
        <v>159</v>
      </c>
      <c r="EO18" t="s">
        <v>159</v>
      </c>
      <c r="EP18" t="s">
        <v>159</v>
      </c>
      <c r="EQ18" t="s">
        <v>159</v>
      </c>
      <c r="ER18" t="s">
        <v>159</v>
      </c>
      <c r="ES18" t="s">
        <v>159</v>
      </c>
      <c r="ET18" t="s">
        <v>159</v>
      </c>
      <c r="EU18" t="s">
        <v>159</v>
      </c>
      <c r="EV18">
        <v>71303.98</v>
      </c>
      <c r="EW18">
        <v>0</v>
      </c>
      <c r="EX18">
        <v>0</v>
      </c>
      <c r="EY18" t="s">
        <v>159</v>
      </c>
      <c r="EZ18" t="s">
        <v>172</v>
      </c>
      <c r="FA18" t="s">
        <v>159</v>
      </c>
      <c r="FB18">
        <v>0</v>
      </c>
      <c r="FC18">
        <v>0</v>
      </c>
    </row>
    <row r="19" spans="1:159" x14ac:dyDescent="0.25">
      <c r="A19" t="s">
        <v>144</v>
      </c>
      <c r="B19" t="s">
        <v>145</v>
      </c>
      <c r="C19">
        <v>9947295827</v>
      </c>
      <c r="D19" t="s">
        <v>146</v>
      </c>
      <c r="E19" t="s">
        <v>147</v>
      </c>
      <c r="F19" s="3" t="s">
        <v>177</v>
      </c>
      <c r="G19" t="s">
        <v>178</v>
      </c>
      <c r="H19" t="s">
        <v>179</v>
      </c>
      <c r="I19" t="s">
        <v>180</v>
      </c>
      <c r="J19" t="s">
        <v>181</v>
      </c>
      <c r="K19" t="s">
        <v>182</v>
      </c>
      <c r="L19" s="4">
        <v>0.5</v>
      </c>
      <c r="M19" s="4">
        <v>71350</v>
      </c>
      <c r="N19" t="s">
        <v>154</v>
      </c>
      <c r="O19" t="s">
        <v>183</v>
      </c>
      <c r="P19" t="s">
        <v>228</v>
      </c>
      <c r="Q19">
        <v>35159</v>
      </c>
      <c r="R19" t="s">
        <v>144</v>
      </c>
      <c r="S19">
        <v>428265</v>
      </c>
      <c r="T19" s="3" t="s">
        <v>185</v>
      </c>
      <c r="U19">
        <v>2639713611</v>
      </c>
      <c r="V19">
        <v>5542489</v>
      </c>
      <c r="W19" t="s">
        <v>229</v>
      </c>
      <c r="X19" t="s">
        <v>229</v>
      </c>
      <c r="Y19">
        <v>1001794</v>
      </c>
      <c r="Z19">
        <v>25588330</v>
      </c>
      <c r="AA19">
        <v>9947295827</v>
      </c>
      <c r="AB19">
        <v>815167</v>
      </c>
      <c r="AC19" t="s">
        <v>160</v>
      </c>
      <c r="AD19" t="s">
        <v>161</v>
      </c>
      <c r="AE19" t="s">
        <v>162</v>
      </c>
      <c r="AF19" t="s">
        <v>181</v>
      </c>
      <c r="AG19">
        <v>5999</v>
      </c>
      <c r="AH19">
        <v>63</v>
      </c>
      <c r="AI19" t="s">
        <v>159</v>
      </c>
      <c r="AJ19" t="s">
        <v>159</v>
      </c>
      <c r="AK19" t="s">
        <v>159</v>
      </c>
      <c r="AL19" t="s">
        <v>163</v>
      </c>
      <c r="AM19" t="s">
        <v>229</v>
      </c>
      <c r="AN19">
        <v>566</v>
      </c>
      <c r="AO19">
        <v>428265</v>
      </c>
      <c r="AP19">
        <v>566</v>
      </c>
      <c r="AQ19">
        <v>9947295827</v>
      </c>
      <c r="AR19">
        <v>9947295827</v>
      </c>
      <c r="AS19" t="s">
        <v>154</v>
      </c>
      <c r="AT19" t="s">
        <v>187</v>
      </c>
      <c r="AU19" t="s">
        <v>159</v>
      </c>
      <c r="AV19" t="s">
        <v>166</v>
      </c>
      <c r="AW19" s="4">
        <v>0.5</v>
      </c>
      <c r="AX19">
        <v>71350</v>
      </c>
      <c r="AY19">
        <v>71350</v>
      </c>
      <c r="AZ19" s="9">
        <f t="shared" si="0"/>
        <v>70350</v>
      </c>
      <c r="BA19" s="9">
        <v>350</v>
      </c>
      <c r="BB19" s="9">
        <f t="shared" si="1"/>
        <v>70000</v>
      </c>
      <c r="BC19" s="10">
        <f t="shared" si="2"/>
        <v>12320.000000000002</v>
      </c>
      <c r="BD19" s="11">
        <f t="shared" si="3"/>
        <v>56000</v>
      </c>
      <c r="BE19" s="12">
        <f t="shared" si="4"/>
        <v>1680</v>
      </c>
      <c r="BF19" s="9">
        <v>250</v>
      </c>
      <c r="BG19" s="13">
        <f t="shared" si="5"/>
        <v>81.25</v>
      </c>
      <c r="BH19" s="13">
        <v>1000</v>
      </c>
      <c r="BI19" s="14"/>
      <c r="BJ19" s="9">
        <f t="shared" si="6"/>
        <v>18.75</v>
      </c>
      <c r="BK19" t="s">
        <v>159</v>
      </c>
      <c r="BL19" t="s">
        <v>159</v>
      </c>
      <c r="BM19" t="s">
        <v>159</v>
      </c>
      <c r="BN19" t="s">
        <v>159</v>
      </c>
      <c r="BO19">
        <v>566</v>
      </c>
      <c r="BP19">
        <v>566</v>
      </c>
      <c r="BQ19">
        <v>71350</v>
      </c>
      <c r="BR19">
        <v>1000</v>
      </c>
      <c r="BS19">
        <v>356.75</v>
      </c>
      <c r="BT19">
        <v>26.76</v>
      </c>
      <c r="BU19">
        <v>0</v>
      </c>
      <c r="BV19">
        <v>70966.493799999997</v>
      </c>
      <c r="BW19">
        <v>0</v>
      </c>
      <c r="BX19" t="s">
        <v>159</v>
      </c>
      <c r="BY19" t="s">
        <v>159</v>
      </c>
      <c r="BZ19">
        <v>0</v>
      </c>
      <c r="CA19">
        <v>0</v>
      </c>
      <c r="CB19" t="s">
        <v>167</v>
      </c>
      <c r="CC19">
        <v>142.69999999999999</v>
      </c>
      <c r="CD19" t="s">
        <v>159</v>
      </c>
      <c r="CE19">
        <v>0</v>
      </c>
      <c r="CF19">
        <v>0</v>
      </c>
      <c r="CG19" t="s">
        <v>188</v>
      </c>
      <c r="CH19">
        <v>0</v>
      </c>
      <c r="CI19">
        <v>0.2</v>
      </c>
      <c r="CJ19">
        <v>142.69999999999999</v>
      </c>
      <c r="CK19" t="s">
        <v>159</v>
      </c>
      <c r="CL19" t="s">
        <v>188</v>
      </c>
      <c r="CM19" t="s">
        <v>159</v>
      </c>
      <c r="CN19" t="s">
        <v>159</v>
      </c>
      <c r="CO19">
        <v>0</v>
      </c>
      <c r="CP19" t="s">
        <v>147</v>
      </c>
      <c r="CQ19">
        <v>30</v>
      </c>
      <c r="CR19">
        <v>42.81</v>
      </c>
      <c r="CS19">
        <v>3.21</v>
      </c>
      <c r="CT19">
        <v>71303.98</v>
      </c>
      <c r="CU19" t="s">
        <v>168</v>
      </c>
      <c r="CV19">
        <v>25</v>
      </c>
      <c r="CW19">
        <v>35.674999999999997</v>
      </c>
      <c r="CX19">
        <v>2.68</v>
      </c>
      <c r="CY19" t="s">
        <v>168</v>
      </c>
      <c r="CZ19">
        <v>7.5</v>
      </c>
      <c r="DA19">
        <v>10.702500000000001</v>
      </c>
      <c r="DB19">
        <v>0.8</v>
      </c>
      <c r="DC19" t="s">
        <v>163</v>
      </c>
      <c r="DD19">
        <v>7.5</v>
      </c>
      <c r="DE19">
        <v>10.702500000000001</v>
      </c>
      <c r="DF19">
        <v>0.8</v>
      </c>
      <c r="DG19">
        <v>0</v>
      </c>
      <c r="DH19">
        <v>0</v>
      </c>
      <c r="DI19">
        <v>0</v>
      </c>
      <c r="DJ19" t="s">
        <v>168</v>
      </c>
      <c r="DK19">
        <v>5</v>
      </c>
      <c r="DL19">
        <v>7.1349999999999998</v>
      </c>
      <c r="DM19">
        <v>0.54</v>
      </c>
      <c r="DN19" t="s">
        <v>168</v>
      </c>
      <c r="DO19">
        <v>25</v>
      </c>
      <c r="DP19">
        <v>35.674999999999997</v>
      </c>
      <c r="DQ19">
        <v>2.68</v>
      </c>
      <c r="DR19" t="s">
        <v>159</v>
      </c>
      <c r="DS19">
        <v>0</v>
      </c>
      <c r="DT19">
        <v>0</v>
      </c>
      <c r="DU19" t="s">
        <v>159</v>
      </c>
      <c r="DV19">
        <v>0</v>
      </c>
      <c r="DW19">
        <v>0</v>
      </c>
      <c r="DX19" t="s">
        <v>159</v>
      </c>
      <c r="DY19" t="s">
        <v>159</v>
      </c>
      <c r="DZ19" t="s">
        <v>159</v>
      </c>
      <c r="EA19" t="s">
        <v>159</v>
      </c>
      <c r="EB19">
        <v>0</v>
      </c>
      <c r="EC19">
        <v>0</v>
      </c>
      <c r="ED19">
        <v>214.05</v>
      </c>
      <c r="EE19">
        <v>16.05</v>
      </c>
      <c r="EF19">
        <v>2.0020566000040006E+19</v>
      </c>
      <c r="EG19">
        <v>3.0040567E+19</v>
      </c>
      <c r="EH19" t="s">
        <v>230</v>
      </c>
      <c r="EI19" t="s">
        <v>229</v>
      </c>
      <c r="EJ19" t="s">
        <v>159</v>
      </c>
      <c r="EK19" t="s">
        <v>159</v>
      </c>
      <c r="EL19" t="s">
        <v>126</v>
      </c>
      <c r="EM19" t="s">
        <v>159</v>
      </c>
      <c r="EN19" t="s">
        <v>159</v>
      </c>
      <c r="EO19" t="s">
        <v>159</v>
      </c>
      <c r="EP19" t="s">
        <v>159</v>
      </c>
      <c r="EQ19" t="s">
        <v>159</v>
      </c>
      <c r="ER19" t="s">
        <v>159</v>
      </c>
      <c r="ES19" t="s">
        <v>159</v>
      </c>
      <c r="ET19" t="s">
        <v>159</v>
      </c>
      <c r="EU19" t="s">
        <v>159</v>
      </c>
      <c r="EV19">
        <v>71303.98</v>
      </c>
      <c r="EW19">
        <v>0</v>
      </c>
      <c r="EX19">
        <v>0</v>
      </c>
      <c r="EY19" t="s">
        <v>159</v>
      </c>
      <c r="EZ19" t="s">
        <v>172</v>
      </c>
      <c r="FA19" t="s">
        <v>159</v>
      </c>
      <c r="FB19">
        <v>0</v>
      </c>
      <c r="FC19">
        <v>0</v>
      </c>
    </row>
    <row r="20" spans="1:159" x14ac:dyDescent="0.25">
      <c r="A20" t="s">
        <v>144</v>
      </c>
      <c r="B20" t="s">
        <v>145</v>
      </c>
      <c r="C20">
        <v>9947305486</v>
      </c>
      <c r="D20" t="s">
        <v>146</v>
      </c>
      <c r="E20" t="s">
        <v>147</v>
      </c>
      <c r="F20" s="3" t="s">
        <v>177</v>
      </c>
      <c r="G20" t="s">
        <v>178</v>
      </c>
      <c r="H20" t="s">
        <v>179</v>
      </c>
      <c r="I20" t="s">
        <v>180</v>
      </c>
      <c r="J20" t="s">
        <v>181</v>
      </c>
      <c r="K20" t="s">
        <v>182</v>
      </c>
      <c r="L20" s="4">
        <v>0.5</v>
      </c>
      <c r="M20" s="4">
        <v>71350</v>
      </c>
      <c r="N20" t="s">
        <v>154</v>
      </c>
      <c r="O20" t="s">
        <v>183</v>
      </c>
      <c r="P20" t="s">
        <v>231</v>
      </c>
      <c r="Q20">
        <v>35159</v>
      </c>
      <c r="R20" t="s">
        <v>144</v>
      </c>
      <c r="S20">
        <v>827581</v>
      </c>
      <c r="T20" s="3" t="s">
        <v>185</v>
      </c>
      <c r="U20">
        <v>2639714862</v>
      </c>
      <c r="V20">
        <v>5542489</v>
      </c>
      <c r="W20" t="s">
        <v>232</v>
      </c>
      <c r="X20" t="s">
        <v>232</v>
      </c>
      <c r="Y20">
        <v>1001795</v>
      </c>
      <c r="Z20">
        <v>25588333</v>
      </c>
      <c r="AA20">
        <v>9947305486</v>
      </c>
      <c r="AB20">
        <v>815167</v>
      </c>
      <c r="AC20" t="s">
        <v>160</v>
      </c>
      <c r="AD20" t="s">
        <v>161</v>
      </c>
      <c r="AE20" t="s">
        <v>162</v>
      </c>
      <c r="AF20" t="s">
        <v>181</v>
      </c>
      <c r="AG20">
        <v>5999</v>
      </c>
      <c r="AH20">
        <v>63</v>
      </c>
      <c r="AI20" t="s">
        <v>159</v>
      </c>
      <c r="AJ20" t="s">
        <v>159</v>
      </c>
      <c r="AK20" t="s">
        <v>159</v>
      </c>
      <c r="AL20" t="s">
        <v>163</v>
      </c>
      <c r="AM20" t="s">
        <v>232</v>
      </c>
      <c r="AN20">
        <v>566</v>
      </c>
      <c r="AO20">
        <v>827581</v>
      </c>
      <c r="AP20">
        <v>566</v>
      </c>
      <c r="AQ20">
        <v>9947305486</v>
      </c>
      <c r="AR20">
        <v>9947305486</v>
      </c>
      <c r="AS20" t="s">
        <v>154</v>
      </c>
      <c r="AT20" t="s">
        <v>187</v>
      </c>
      <c r="AU20" t="s">
        <v>159</v>
      </c>
      <c r="AV20" t="s">
        <v>166</v>
      </c>
      <c r="AW20" s="4">
        <v>0.5</v>
      </c>
      <c r="AX20">
        <v>71350</v>
      </c>
      <c r="AY20">
        <v>71350</v>
      </c>
      <c r="AZ20" s="9">
        <f t="shared" si="0"/>
        <v>70350</v>
      </c>
      <c r="BA20" s="9">
        <v>350</v>
      </c>
      <c r="BB20" s="9">
        <f t="shared" si="1"/>
        <v>70000</v>
      </c>
      <c r="BC20" s="10">
        <f t="shared" si="2"/>
        <v>12320.000000000002</v>
      </c>
      <c r="BD20" s="11">
        <f t="shared" si="3"/>
        <v>56000</v>
      </c>
      <c r="BE20" s="12">
        <f t="shared" si="4"/>
        <v>1680</v>
      </c>
      <c r="BF20" s="9">
        <v>250</v>
      </c>
      <c r="BG20" s="13">
        <f t="shared" si="5"/>
        <v>81.25</v>
      </c>
      <c r="BH20" s="13">
        <v>1000</v>
      </c>
      <c r="BI20" s="14"/>
      <c r="BJ20" s="9">
        <f t="shared" si="6"/>
        <v>18.75</v>
      </c>
      <c r="BK20" t="s">
        <v>159</v>
      </c>
      <c r="BL20" t="s">
        <v>159</v>
      </c>
      <c r="BM20" t="s">
        <v>159</v>
      </c>
      <c r="BN20" t="s">
        <v>159</v>
      </c>
      <c r="BO20">
        <v>566</v>
      </c>
      <c r="BP20">
        <v>566</v>
      </c>
      <c r="BQ20">
        <v>71350</v>
      </c>
      <c r="BR20">
        <v>1000</v>
      </c>
      <c r="BS20">
        <v>356.75</v>
      </c>
      <c r="BT20">
        <v>26.76</v>
      </c>
      <c r="BU20">
        <v>0</v>
      </c>
      <c r="BV20">
        <v>70966.493799999997</v>
      </c>
      <c r="BW20">
        <v>0</v>
      </c>
      <c r="BX20" t="s">
        <v>159</v>
      </c>
      <c r="BY20" t="s">
        <v>159</v>
      </c>
      <c r="BZ20">
        <v>0</v>
      </c>
      <c r="CA20">
        <v>0</v>
      </c>
      <c r="CB20" t="s">
        <v>167</v>
      </c>
      <c r="CC20">
        <v>142.69999999999999</v>
      </c>
      <c r="CD20" t="s">
        <v>159</v>
      </c>
      <c r="CE20">
        <v>0</v>
      </c>
      <c r="CF20">
        <v>0</v>
      </c>
      <c r="CG20" t="s">
        <v>188</v>
      </c>
      <c r="CH20">
        <v>0</v>
      </c>
      <c r="CI20">
        <v>0.2</v>
      </c>
      <c r="CJ20">
        <v>142.69999999999999</v>
      </c>
      <c r="CK20" t="s">
        <v>159</v>
      </c>
      <c r="CL20" t="s">
        <v>188</v>
      </c>
      <c r="CM20" t="s">
        <v>159</v>
      </c>
      <c r="CN20" t="s">
        <v>159</v>
      </c>
      <c r="CO20">
        <v>0</v>
      </c>
      <c r="CP20" t="s">
        <v>147</v>
      </c>
      <c r="CQ20">
        <v>30</v>
      </c>
      <c r="CR20">
        <v>42.81</v>
      </c>
      <c r="CS20">
        <v>3.21</v>
      </c>
      <c r="CT20">
        <v>71303.98</v>
      </c>
      <c r="CU20" t="s">
        <v>168</v>
      </c>
      <c r="CV20">
        <v>25</v>
      </c>
      <c r="CW20">
        <v>35.674999999999997</v>
      </c>
      <c r="CX20">
        <v>2.68</v>
      </c>
      <c r="CY20" t="s">
        <v>168</v>
      </c>
      <c r="CZ20">
        <v>7.5</v>
      </c>
      <c r="DA20">
        <v>10.702500000000001</v>
      </c>
      <c r="DB20">
        <v>0.8</v>
      </c>
      <c r="DC20" t="s">
        <v>163</v>
      </c>
      <c r="DD20">
        <v>7.5</v>
      </c>
      <c r="DE20">
        <v>10.702500000000001</v>
      </c>
      <c r="DF20">
        <v>0.8</v>
      </c>
      <c r="DG20">
        <v>0</v>
      </c>
      <c r="DH20">
        <v>0</v>
      </c>
      <c r="DI20">
        <v>0</v>
      </c>
      <c r="DJ20" t="s">
        <v>168</v>
      </c>
      <c r="DK20">
        <v>5</v>
      </c>
      <c r="DL20">
        <v>7.1349999999999998</v>
      </c>
      <c r="DM20">
        <v>0.54</v>
      </c>
      <c r="DN20" t="s">
        <v>168</v>
      </c>
      <c r="DO20">
        <v>25</v>
      </c>
      <c r="DP20">
        <v>35.674999999999997</v>
      </c>
      <c r="DQ20">
        <v>2.68</v>
      </c>
      <c r="DR20" t="s">
        <v>159</v>
      </c>
      <c r="DS20">
        <v>0</v>
      </c>
      <c r="DT20">
        <v>0</v>
      </c>
      <c r="DU20" t="s">
        <v>159</v>
      </c>
      <c r="DV20">
        <v>0</v>
      </c>
      <c r="DW20">
        <v>0</v>
      </c>
      <c r="DX20" t="s">
        <v>159</v>
      </c>
      <c r="DY20" t="s">
        <v>159</v>
      </c>
      <c r="DZ20" t="s">
        <v>159</v>
      </c>
      <c r="EA20" t="s">
        <v>159</v>
      </c>
      <c r="EB20">
        <v>0</v>
      </c>
      <c r="EC20">
        <v>0</v>
      </c>
      <c r="ED20">
        <v>214.05</v>
      </c>
      <c r="EE20">
        <v>16.05</v>
      </c>
      <c r="EF20">
        <v>2.0020566000040006E+19</v>
      </c>
      <c r="EG20">
        <v>3.0040567E+19</v>
      </c>
      <c r="EH20" t="s">
        <v>233</v>
      </c>
      <c r="EI20" t="s">
        <v>232</v>
      </c>
      <c r="EJ20" t="s">
        <v>159</v>
      </c>
      <c r="EK20" t="s">
        <v>159</v>
      </c>
      <c r="EL20" t="s">
        <v>126</v>
      </c>
      <c r="EM20" t="s">
        <v>159</v>
      </c>
      <c r="EN20" t="s">
        <v>159</v>
      </c>
      <c r="EO20" t="s">
        <v>159</v>
      </c>
      <c r="EP20" t="s">
        <v>159</v>
      </c>
      <c r="EQ20" t="s">
        <v>159</v>
      </c>
      <c r="ER20" t="s">
        <v>159</v>
      </c>
      <c r="ES20" t="s">
        <v>159</v>
      </c>
      <c r="ET20" t="s">
        <v>159</v>
      </c>
      <c r="EU20" t="s">
        <v>159</v>
      </c>
      <c r="EV20">
        <v>71303.98</v>
      </c>
      <c r="EW20">
        <v>0</v>
      </c>
      <c r="EX20">
        <v>0</v>
      </c>
      <c r="EY20" t="s">
        <v>159</v>
      </c>
      <c r="EZ20" t="s">
        <v>172</v>
      </c>
      <c r="FA20" t="s">
        <v>159</v>
      </c>
      <c r="FB20">
        <v>0</v>
      </c>
      <c r="FC20">
        <v>0</v>
      </c>
    </row>
    <row r="21" spans="1:159" x14ac:dyDescent="0.25">
      <c r="A21" t="s">
        <v>144</v>
      </c>
      <c r="B21" t="s">
        <v>145</v>
      </c>
      <c r="C21">
        <v>9947277823</v>
      </c>
      <c r="D21" t="s">
        <v>146</v>
      </c>
      <c r="E21" t="s">
        <v>147</v>
      </c>
      <c r="F21" s="3" t="s">
        <v>177</v>
      </c>
      <c r="G21" t="s">
        <v>178</v>
      </c>
      <c r="H21" t="s">
        <v>179</v>
      </c>
      <c r="I21" t="s">
        <v>180</v>
      </c>
      <c r="J21" t="s">
        <v>181</v>
      </c>
      <c r="K21" t="s">
        <v>182</v>
      </c>
      <c r="L21" s="4">
        <v>0.5</v>
      </c>
      <c r="M21" s="4">
        <v>71350</v>
      </c>
      <c r="N21" t="s">
        <v>154</v>
      </c>
      <c r="O21" t="s">
        <v>183</v>
      </c>
      <c r="P21" t="s">
        <v>234</v>
      </c>
      <c r="Q21">
        <v>35159</v>
      </c>
      <c r="R21" t="s">
        <v>144</v>
      </c>
      <c r="S21">
        <v>431340</v>
      </c>
      <c r="T21" s="3" t="s">
        <v>185</v>
      </c>
      <c r="U21">
        <v>2639710953</v>
      </c>
      <c r="V21">
        <v>5542489</v>
      </c>
      <c r="W21" t="s">
        <v>235</v>
      </c>
      <c r="X21" t="s">
        <v>235</v>
      </c>
      <c r="Y21">
        <v>1001792</v>
      </c>
      <c r="Z21">
        <v>25588316</v>
      </c>
      <c r="AA21">
        <v>9947277823</v>
      </c>
      <c r="AB21">
        <v>815167</v>
      </c>
      <c r="AC21" t="s">
        <v>160</v>
      </c>
      <c r="AD21" t="s">
        <v>161</v>
      </c>
      <c r="AE21" t="s">
        <v>162</v>
      </c>
      <c r="AF21" t="s">
        <v>181</v>
      </c>
      <c r="AG21">
        <v>5999</v>
      </c>
      <c r="AH21">
        <v>63</v>
      </c>
      <c r="AI21" t="s">
        <v>159</v>
      </c>
      <c r="AJ21" t="s">
        <v>159</v>
      </c>
      <c r="AK21" t="s">
        <v>159</v>
      </c>
      <c r="AL21" t="s">
        <v>163</v>
      </c>
      <c r="AM21" t="s">
        <v>235</v>
      </c>
      <c r="AN21">
        <v>566</v>
      </c>
      <c r="AO21">
        <v>431340</v>
      </c>
      <c r="AP21">
        <v>566</v>
      </c>
      <c r="AQ21">
        <v>9947277823</v>
      </c>
      <c r="AR21">
        <v>9947277823</v>
      </c>
      <c r="AS21" t="s">
        <v>154</v>
      </c>
      <c r="AT21" t="s">
        <v>187</v>
      </c>
      <c r="AU21" t="s">
        <v>159</v>
      </c>
      <c r="AV21" t="s">
        <v>166</v>
      </c>
      <c r="AW21" s="4">
        <v>0.5</v>
      </c>
      <c r="AX21">
        <v>71350</v>
      </c>
      <c r="AY21">
        <v>71350</v>
      </c>
      <c r="AZ21" s="9">
        <f t="shared" si="0"/>
        <v>70350</v>
      </c>
      <c r="BA21" s="9">
        <v>350</v>
      </c>
      <c r="BB21" s="9">
        <f t="shared" si="1"/>
        <v>70000</v>
      </c>
      <c r="BC21" s="10">
        <f t="shared" si="2"/>
        <v>12320.000000000002</v>
      </c>
      <c r="BD21" s="11">
        <f t="shared" si="3"/>
        <v>56000</v>
      </c>
      <c r="BE21" s="12">
        <f t="shared" si="4"/>
        <v>1680</v>
      </c>
      <c r="BF21" s="9">
        <v>250</v>
      </c>
      <c r="BG21" s="13">
        <f t="shared" si="5"/>
        <v>81.25</v>
      </c>
      <c r="BH21" s="13">
        <v>1000</v>
      </c>
      <c r="BI21" s="14"/>
      <c r="BJ21" s="9">
        <f t="shared" si="6"/>
        <v>18.75</v>
      </c>
      <c r="BK21" t="s">
        <v>159</v>
      </c>
      <c r="BL21" t="s">
        <v>159</v>
      </c>
      <c r="BM21" t="s">
        <v>159</v>
      </c>
      <c r="BN21" t="s">
        <v>159</v>
      </c>
      <c r="BO21">
        <v>566</v>
      </c>
      <c r="BP21">
        <v>566</v>
      </c>
      <c r="BQ21">
        <v>71350</v>
      </c>
      <c r="BR21">
        <v>1000</v>
      </c>
      <c r="BS21">
        <v>356.75</v>
      </c>
      <c r="BT21">
        <v>26.76</v>
      </c>
      <c r="BU21">
        <v>0</v>
      </c>
      <c r="BV21">
        <v>70966.493799999997</v>
      </c>
      <c r="BW21">
        <v>0</v>
      </c>
      <c r="BX21" t="s">
        <v>159</v>
      </c>
      <c r="BY21" t="s">
        <v>159</v>
      </c>
      <c r="BZ21">
        <v>0</v>
      </c>
      <c r="CA21">
        <v>0</v>
      </c>
      <c r="CB21" t="s">
        <v>167</v>
      </c>
      <c r="CC21">
        <v>142.69999999999999</v>
      </c>
      <c r="CD21" t="s">
        <v>159</v>
      </c>
      <c r="CE21">
        <v>0</v>
      </c>
      <c r="CF21">
        <v>0</v>
      </c>
      <c r="CG21" t="s">
        <v>188</v>
      </c>
      <c r="CH21">
        <v>0</v>
      </c>
      <c r="CI21">
        <v>0.2</v>
      </c>
      <c r="CJ21">
        <v>142.69999999999999</v>
      </c>
      <c r="CK21" t="s">
        <v>159</v>
      </c>
      <c r="CL21" t="s">
        <v>188</v>
      </c>
      <c r="CM21" t="s">
        <v>159</v>
      </c>
      <c r="CN21" t="s">
        <v>159</v>
      </c>
      <c r="CO21">
        <v>0</v>
      </c>
      <c r="CP21" t="s">
        <v>147</v>
      </c>
      <c r="CQ21">
        <v>30</v>
      </c>
      <c r="CR21">
        <v>42.81</v>
      </c>
      <c r="CS21">
        <v>3.21</v>
      </c>
      <c r="CT21">
        <v>71303.98</v>
      </c>
      <c r="CU21" t="s">
        <v>168</v>
      </c>
      <c r="CV21">
        <v>25</v>
      </c>
      <c r="CW21">
        <v>35.674999999999997</v>
      </c>
      <c r="CX21">
        <v>2.68</v>
      </c>
      <c r="CY21" t="s">
        <v>168</v>
      </c>
      <c r="CZ21">
        <v>7.5</v>
      </c>
      <c r="DA21">
        <v>10.702500000000001</v>
      </c>
      <c r="DB21">
        <v>0.8</v>
      </c>
      <c r="DC21" t="s">
        <v>163</v>
      </c>
      <c r="DD21">
        <v>7.5</v>
      </c>
      <c r="DE21">
        <v>10.702500000000001</v>
      </c>
      <c r="DF21">
        <v>0.8</v>
      </c>
      <c r="DG21">
        <v>0</v>
      </c>
      <c r="DH21">
        <v>0</v>
      </c>
      <c r="DI21">
        <v>0</v>
      </c>
      <c r="DJ21" t="s">
        <v>168</v>
      </c>
      <c r="DK21">
        <v>5</v>
      </c>
      <c r="DL21">
        <v>7.1349999999999998</v>
      </c>
      <c r="DM21">
        <v>0.54</v>
      </c>
      <c r="DN21" t="s">
        <v>168</v>
      </c>
      <c r="DO21">
        <v>25</v>
      </c>
      <c r="DP21">
        <v>35.674999999999997</v>
      </c>
      <c r="DQ21">
        <v>2.68</v>
      </c>
      <c r="DR21" t="s">
        <v>159</v>
      </c>
      <c r="DS21">
        <v>0</v>
      </c>
      <c r="DT21">
        <v>0</v>
      </c>
      <c r="DU21" t="s">
        <v>159</v>
      </c>
      <c r="DV21">
        <v>0</v>
      </c>
      <c r="DW21">
        <v>0</v>
      </c>
      <c r="DX21" t="s">
        <v>159</v>
      </c>
      <c r="DY21" t="s">
        <v>159</v>
      </c>
      <c r="DZ21" t="s">
        <v>159</v>
      </c>
      <c r="EA21" t="s">
        <v>159</v>
      </c>
      <c r="EB21">
        <v>0</v>
      </c>
      <c r="EC21">
        <v>0</v>
      </c>
      <c r="ED21">
        <v>214.05</v>
      </c>
      <c r="EE21">
        <v>16.05</v>
      </c>
      <c r="EF21">
        <v>2.0020566000040006E+19</v>
      </c>
      <c r="EG21">
        <v>3.0040567E+19</v>
      </c>
      <c r="EH21" t="s">
        <v>236</v>
      </c>
      <c r="EI21" t="s">
        <v>235</v>
      </c>
      <c r="EJ21" t="s">
        <v>159</v>
      </c>
      <c r="EK21" t="s">
        <v>159</v>
      </c>
      <c r="EL21" t="s">
        <v>126</v>
      </c>
      <c r="EM21" t="s">
        <v>159</v>
      </c>
      <c r="EN21" t="s">
        <v>159</v>
      </c>
      <c r="EO21" t="s">
        <v>159</v>
      </c>
      <c r="EP21" t="s">
        <v>159</v>
      </c>
      <c r="EQ21" t="s">
        <v>159</v>
      </c>
      <c r="ER21" t="s">
        <v>159</v>
      </c>
      <c r="ES21" t="s">
        <v>159</v>
      </c>
      <c r="ET21" t="s">
        <v>159</v>
      </c>
      <c r="EU21" t="s">
        <v>159</v>
      </c>
      <c r="EV21">
        <v>71303.98</v>
      </c>
      <c r="EW21">
        <v>0</v>
      </c>
      <c r="EX21">
        <v>0</v>
      </c>
      <c r="EY21" t="s">
        <v>159</v>
      </c>
      <c r="EZ21" t="s">
        <v>172</v>
      </c>
      <c r="FA21" t="s">
        <v>159</v>
      </c>
      <c r="FB21">
        <v>0</v>
      </c>
      <c r="FC21">
        <v>0</v>
      </c>
    </row>
    <row r="22" spans="1:159" x14ac:dyDescent="0.25">
      <c r="A22" t="s">
        <v>144</v>
      </c>
      <c r="B22" t="s">
        <v>145</v>
      </c>
      <c r="C22">
        <v>9947287235</v>
      </c>
      <c r="D22" t="s">
        <v>146</v>
      </c>
      <c r="E22" t="s">
        <v>147</v>
      </c>
      <c r="F22" s="3" t="s">
        <v>177</v>
      </c>
      <c r="G22" t="s">
        <v>178</v>
      </c>
      <c r="H22" t="s">
        <v>179</v>
      </c>
      <c r="I22" t="s">
        <v>180</v>
      </c>
      <c r="J22" t="s">
        <v>181</v>
      </c>
      <c r="K22" t="s">
        <v>182</v>
      </c>
      <c r="L22" s="4">
        <v>0.5</v>
      </c>
      <c r="M22" s="4">
        <v>71350</v>
      </c>
      <c r="N22" t="s">
        <v>154</v>
      </c>
      <c r="O22" t="s">
        <v>183</v>
      </c>
      <c r="P22" t="s">
        <v>237</v>
      </c>
      <c r="Q22">
        <v>35159</v>
      </c>
      <c r="R22" t="s">
        <v>144</v>
      </c>
      <c r="S22">
        <v>983837</v>
      </c>
      <c r="T22" s="3" t="s">
        <v>185</v>
      </c>
      <c r="U22">
        <v>2639712235</v>
      </c>
      <c r="V22">
        <v>5542489</v>
      </c>
      <c r="W22" t="s">
        <v>238</v>
      </c>
      <c r="X22" t="s">
        <v>238</v>
      </c>
      <c r="Y22">
        <v>1001793</v>
      </c>
      <c r="Z22">
        <v>25588324</v>
      </c>
      <c r="AA22">
        <v>9947287235</v>
      </c>
      <c r="AB22">
        <v>815167</v>
      </c>
      <c r="AC22" t="s">
        <v>160</v>
      </c>
      <c r="AD22" t="s">
        <v>161</v>
      </c>
      <c r="AE22" t="s">
        <v>162</v>
      </c>
      <c r="AF22" t="s">
        <v>181</v>
      </c>
      <c r="AG22">
        <v>5999</v>
      </c>
      <c r="AH22">
        <v>63</v>
      </c>
      <c r="AI22" t="s">
        <v>159</v>
      </c>
      <c r="AJ22" t="s">
        <v>159</v>
      </c>
      <c r="AK22" t="s">
        <v>159</v>
      </c>
      <c r="AL22" t="s">
        <v>163</v>
      </c>
      <c r="AM22" t="s">
        <v>238</v>
      </c>
      <c r="AN22">
        <v>566</v>
      </c>
      <c r="AO22">
        <v>983837</v>
      </c>
      <c r="AP22">
        <v>566</v>
      </c>
      <c r="AQ22">
        <v>9947287235</v>
      </c>
      <c r="AR22">
        <v>9947287235</v>
      </c>
      <c r="AS22" t="s">
        <v>154</v>
      </c>
      <c r="AT22" t="s">
        <v>187</v>
      </c>
      <c r="AU22" t="s">
        <v>159</v>
      </c>
      <c r="AV22" t="s">
        <v>166</v>
      </c>
      <c r="AW22" s="4">
        <v>0.5</v>
      </c>
      <c r="AX22">
        <v>71350</v>
      </c>
      <c r="AY22">
        <v>71350</v>
      </c>
      <c r="AZ22" s="9">
        <f t="shared" si="0"/>
        <v>70350</v>
      </c>
      <c r="BA22" s="9">
        <v>350</v>
      </c>
      <c r="BB22" s="9">
        <f t="shared" si="1"/>
        <v>70000</v>
      </c>
      <c r="BC22" s="10">
        <f t="shared" si="2"/>
        <v>12320.000000000002</v>
      </c>
      <c r="BD22" s="11">
        <f t="shared" si="3"/>
        <v>56000</v>
      </c>
      <c r="BE22" s="12">
        <f t="shared" si="4"/>
        <v>1680</v>
      </c>
      <c r="BF22" s="9">
        <v>250</v>
      </c>
      <c r="BG22" s="13">
        <f t="shared" si="5"/>
        <v>81.25</v>
      </c>
      <c r="BH22" s="13">
        <v>1000</v>
      </c>
      <c r="BI22" s="14"/>
      <c r="BJ22" s="9">
        <f t="shared" si="6"/>
        <v>18.75</v>
      </c>
      <c r="BK22" t="s">
        <v>159</v>
      </c>
      <c r="BL22" t="s">
        <v>159</v>
      </c>
      <c r="BM22" t="s">
        <v>159</v>
      </c>
      <c r="BN22" t="s">
        <v>159</v>
      </c>
      <c r="BO22">
        <v>566</v>
      </c>
      <c r="BP22">
        <v>566</v>
      </c>
      <c r="BQ22">
        <v>71350</v>
      </c>
      <c r="BR22">
        <v>1000</v>
      </c>
      <c r="BS22">
        <v>356.75</v>
      </c>
      <c r="BT22">
        <v>26.76</v>
      </c>
      <c r="BU22">
        <v>0</v>
      </c>
      <c r="BV22">
        <v>70966.493799999997</v>
      </c>
      <c r="BW22">
        <v>0</v>
      </c>
      <c r="BX22" t="s">
        <v>159</v>
      </c>
      <c r="BY22" t="s">
        <v>159</v>
      </c>
      <c r="BZ22">
        <v>0</v>
      </c>
      <c r="CA22">
        <v>0</v>
      </c>
      <c r="CB22" t="s">
        <v>167</v>
      </c>
      <c r="CC22">
        <v>142.69999999999999</v>
      </c>
      <c r="CD22" t="s">
        <v>159</v>
      </c>
      <c r="CE22">
        <v>0</v>
      </c>
      <c r="CF22">
        <v>0</v>
      </c>
      <c r="CG22" t="s">
        <v>188</v>
      </c>
      <c r="CH22">
        <v>0</v>
      </c>
      <c r="CI22">
        <v>0.2</v>
      </c>
      <c r="CJ22">
        <v>142.69999999999999</v>
      </c>
      <c r="CK22" t="s">
        <v>159</v>
      </c>
      <c r="CL22" t="s">
        <v>188</v>
      </c>
      <c r="CM22" t="s">
        <v>159</v>
      </c>
      <c r="CN22" t="s">
        <v>159</v>
      </c>
      <c r="CO22">
        <v>0</v>
      </c>
      <c r="CP22" t="s">
        <v>147</v>
      </c>
      <c r="CQ22">
        <v>30</v>
      </c>
      <c r="CR22">
        <v>42.81</v>
      </c>
      <c r="CS22">
        <v>3.21</v>
      </c>
      <c r="CT22">
        <v>71303.98</v>
      </c>
      <c r="CU22" t="s">
        <v>168</v>
      </c>
      <c r="CV22">
        <v>25</v>
      </c>
      <c r="CW22">
        <v>35.674999999999997</v>
      </c>
      <c r="CX22">
        <v>2.68</v>
      </c>
      <c r="CY22" t="s">
        <v>168</v>
      </c>
      <c r="CZ22">
        <v>7.5</v>
      </c>
      <c r="DA22">
        <v>10.702500000000001</v>
      </c>
      <c r="DB22">
        <v>0.8</v>
      </c>
      <c r="DC22" t="s">
        <v>163</v>
      </c>
      <c r="DD22">
        <v>7.5</v>
      </c>
      <c r="DE22">
        <v>10.702500000000001</v>
      </c>
      <c r="DF22">
        <v>0.8</v>
      </c>
      <c r="DG22">
        <v>0</v>
      </c>
      <c r="DH22">
        <v>0</v>
      </c>
      <c r="DI22">
        <v>0</v>
      </c>
      <c r="DJ22" t="s">
        <v>168</v>
      </c>
      <c r="DK22">
        <v>5</v>
      </c>
      <c r="DL22">
        <v>7.1349999999999998</v>
      </c>
      <c r="DM22">
        <v>0.54</v>
      </c>
      <c r="DN22" t="s">
        <v>168</v>
      </c>
      <c r="DO22">
        <v>25</v>
      </c>
      <c r="DP22">
        <v>35.674999999999997</v>
      </c>
      <c r="DQ22">
        <v>2.68</v>
      </c>
      <c r="DR22" t="s">
        <v>159</v>
      </c>
      <c r="DS22">
        <v>0</v>
      </c>
      <c r="DT22">
        <v>0</v>
      </c>
      <c r="DU22" t="s">
        <v>159</v>
      </c>
      <c r="DV22">
        <v>0</v>
      </c>
      <c r="DW22">
        <v>0</v>
      </c>
      <c r="DX22" t="s">
        <v>159</v>
      </c>
      <c r="DY22" t="s">
        <v>159</v>
      </c>
      <c r="DZ22" t="s">
        <v>159</v>
      </c>
      <c r="EA22" t="s">
        <v>159</v>
      </c>
      <c r="EB22">
        <v>0</v>
      </c>
      <c r="EC22">
        <v>0</v>
      </c>
      <c r="ED22">
        <v>214.05</v>
      </c>
      <c r="EE22">
        <v>16.05</v>
      </c>
      <c r="EF22">
        <v>2.0020566000040006E+19</v>
      </c>
      <c r="EG22">
        <v>3.0040567E+19</v>
      </c>
      <c r="EH22" t="s">
        <v>239</v>
      </c>
      <c r="EI22" t="s">
        <v>238</v>
      </c>
      <c r="EJ22" t="s">
        <v>159</v>
      </c>
      <c r="EK22" t="s">
        <v>159</v>
      </c>
      <c r="EL22" t="s">
        <v>126</v>
      </c>
      <c r="EM22" t="s">
        <v>159</v>
      </c>
      <c r="EN22" t="s">
        <v>159</v>
      </c>
      <c r="EO22" t="s">
        <v>159</v>
      </c>
      <c r="EP22" t="s">
        <v>159</v>
      </c>
      <c r="EQ22" t="s">
        <v>159</v>
      </c>
      <c r="ER22" t="s">
        <v>159</v>
      </c>
      <c r="ES22" t="s">
        <v>159</v>
      </c>
      <c r="ET22" t="s">
        <v>159</v>
      </c>
      <c r="EU22" t="s">
        <v>159</v>
      </c>
      <c r="EV22">
        <v>71303.98</v>
      </c>
      <c r="EW22">
        <v>0</v>
      </c>
      <c r="EX22">
        <v>0</v>
      </c>
      <c r="EY22" t="s">
        <v>159</v>
      </c>
      <c r="EZ22" t="s">
        <v>172</v>
      </c>
      <c r="FA22" t="s">
        <v>159</v>
      </c>
      <c r="FB22">
        <v>0</v>
      </c>
      <c r="FC22">
        <v>0</v>
      </c>
    </row>
  </sheetData>
  <sortState xmlns:xlrd2="http://schemas.microsoft.com/office/spreadsheetml/2017/richdata2" ref="A2:FC22">
    <sortCondition ref="AY1:AY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E3A22-478F-46CA-90B6-0EA6380D2549}">
  <dimension ref="A1:EV3"/>
  <sheetViews>
    <sheetView topLeftCell="AR1" workbookViewId="0">
      <selection activeCell="AZ3" sqref="AZ3:BB3"/>
    </sheetView>
  </sheetViews>
  <sheetFormatPr defaultRowHeight="15" x14ac:dyDescent="0.25"/>
  <cols>
    <col min="52" max="52" width="20.42578125" style="19" bestFit="1" customWidth="1"/>
    <col min="53" max="53" width="21.28515625" style="19" bestFit="1" customWidth="1"/>
    <col min="54" max="55" width="17.28515625" style="19" customWidth="1"/>
  </cols>
  <sheetData>
    <row r="1" spans="1:1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1" t="s">
        <v>19</v>
      </c>
      <c r="U1" t="s">
        <v>20</v>
      </c>
      <c r="V1" t="s">
        <v>21</v>
      </c>
      <c r="W1" s="2" t="s">
        <v>22</v>
      </c>
      <c r="X1" s="2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s="2" t="s">
        <v>11</v>
      </c>
      <c r="AX1" t="s">
        <v>12</v>
      </c>
      <c r="AY1" t="s">
        <v>47</v>
      </c>
      <c r="AZ1" s="17" t="s">
        <v>276</v>
      </c>
      <c r="BA1" s="17" t="s">
        <v>246</v>
      </c>
      <c r="BB1" s="17" t="s">
        <v>278</v>
      </c>
      <c r="BC1" s="17" t="s">
        <v>283</v>
      </c>
      <c r="BD1" t="s">
        <v>48</v>
      </c>
      <c r="BE1" t="s">
        <v>49</v>
      </c>
      <c r="BF1" t="s">
        <v>50</v>
      </c>
      <c r="BG1" t="s">
        <v>51</v>
      </c>
      <c r="BH1" t="s">
        <v>52</v>
      </c>
      <c r="BI1" t="s">
        <v>53</v>
      </c>
      <c r="BJ1" t="s">
        <v>54</v>
      </c>
      <c r="BK1" t="s">
        <v>55</v>
      </c>
      <c r="BL1" t="s">
        <v>56</v>
      </c>
      <c r="BM1" t="s">
        <v>57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63</v>
      </c>
      <c r="BT1" t="s">
        <v>64</v>
      </c>
      <c r="BU1" t="s">
        <v>65</v>
      </c>
      <c r="BV1" t="s">
        <v>66</v>
      </c>
      <c r="BW1" t="s">
        <v>67</v>
      </c>
      <c r="BX1" t="s">
        <v>68</v>
      </c>
      <c r="BY1" t="s">
        <v>69</v>
      </c>
      <c r="BZ1" t="s">
        <v>70</v>
      </c>
      <c r="CA1" t="s">
        <v>71</v>
      </c>
      <c r="CB1" t="s">
        <v>72</v>
      </c>
      <c r="CC1" t="s">
        <v>73</v>
      </c>
      <c r="CD1" t="s">
        <v>74</v>
      </c>
      <c r="CE1" t="s">
        <v>75</v>
      </c>
      <c r="CF1" t="s">
        <v>76</v>
      </c>
      <c r="CG1" t="s">
        <v>77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83</v>
      </c>
      <c r="CN1" t="s">
        <v>84</v>
      </c>
      <c r="CO1" t="s">
        <v>85</v>
      </c>
      <c r="CP1" t="s">
        <v>86</v>
      </c>
      <c r="CQ1" t="s">
        <v>87</v>
      </c>
      <c r="CR1" t="s">
        <v>88</v>
      </c>
      <c r="CS1" t="s">
        <v>89</v>
      </c>
      <c r="CT1" t="s">
        <v>90</v>
      </c>
      <c r="CU1" t="s">
        <v>91</v>
      </c>
      <c r="CV1" t="s">
        <v>92</v>
      </c>
      <c r="CW1" t="s">
        <v>93</v>
      </c>
      <c r="CX1" t="s">
        <v>94</v>
      </c>
      <c r="CY1" t="s">
        <v>95</v>
      </c>
      <c r="CZ1" t="s">
        <v>96</v>
      </c>
      <c r="DA1" t="s">
        <v>97</v>
      </c>
      <c r="DB1" t="s">
        <v>98</v>
      </c>
      <c r="DC1" t="s">
        <v>99</v>
      </c>
      <c r="DD1" t="s">
        <v>100</v>
      </c>
      <c r="DE1" t="s">
        <v>101</v>
      </c>
      <c r="DF1" t="s">
        <v>102</v>
      </c>
      <c r="DG1" t="s">
        <v>103</v>
      </c>
      <c r="DH1" t="s">
        <v>104</v>
      </c>
      <c r="DI1" t="s">
        <v>105</v>
      </c>
      <c r="DJ1" t="s">
        <v>106</v>
      </c>
      <c r="DK1" t="s">
        <v>107</v>
      </c>
      <c r="DL1" t="s">
        <v>108</v>
      </c>
      <c r="DM1" t="s">
        <v>109</v>
      </c>
      <c r="DN1" t="s">
        <v>110</v>
      </c>
      <c r="DO1" t="s">
        <v>111</v>
      </c>
      <c r="DP1" t="s">
        <v>112</v>
      </c>
      <c r="DQ1" t="s">
        <v>113</v>
      </c>
      <c r="DR1" t="s">
        <v>114</v>
      </c>
      <c r="DS1" t="s">
        <v>115</v>
      </c>
      <c r="DT1" t="s">
        <v>116</v>
      </c>
      <c r="DU1" t="s">
        <v>117</v>
      </c>
      <c r="DV1" t="s">
        <v>118</v>
      </c>
      <c r="DW1" t="s">
        <v>119</v>
      </c>
      <c r="DX1" t="s">
        <v>120</v>
      </c>
      <c r="DY1" t="s">
        <v>121</v>
      </c>
      <c r="DZ1" t="s">
        <v>122</v>
      </c>
      <c r="EA1" t="s">
        <v>123</v>
      </c>
      <c r="EB1" t="s">
        <v>22</v>
      </c>
      <c r="EC1" t="s">
        <v>124</v>
      </c>
      <c r="ED1" t="s">
        <v>125</v>
      </c>
      <c r="EE1" t="s">
        <v>126</v>
      </c>
      <c r="EF1" t="s">
        <v>127</v>
      </c>
      <c r="EG1" t="s">
        <v>128</v>
      </c>
      <c r="EH1" t="s">
        <v>129</v>
      </c>
      <c r="EI1" t="s">
        <v>130</v>
      </c>
      <c r="EJ1" t="s">
        <v>131</v>
      </c>
      <c r="EK1" t="s">
        <v>132</v>
      </c>
      <c r="EL1" t="s">
        <v>133</v>
      </c>
      <c r="EM1" t="s">
        <v>134</v>
      </c>
      <c r="EN1" t="s">
        <v>135</v>
      </c>
      <c r="EO1" t="s">
        <v>136</v>
      </c>
      <c r="EP1" t="s">
        <v>137</v>
      </c>
      <c r="EQ1" t="s">
        <v>138</v>
      </c>
      <c r="ER1" t="s">
        <v>139</v>
      </c>
      <c r="ES1" t="s">
        <v>140</v>
      </c>
      <c r="ET1" t="s">
        <v>141</v>
      </c>
      <c r="EU1" t="s">
        <v>142</v>
      </c>
      <c r="EV1" t="s">
        <v>143</v>
      </c>
    </row>
    <row r="2" spans="1:152" x14ac:dyDescent="0.25">
      <c r="A2" t="s">
        <v>144</v>
      </c>
      <c r="B2" t="s">
        <v>145</v>
      </c>
      <c r="C2">
        <v>9953021822</v>
      </c>
      <c r="D2" t="s">
        <v>146</v>
      </c>
      <c r="E2" t="s">
        <v>157</v>
      </c>
      <c r="F2" s="3" t="s">
        <v>177</v>
      </c>
      <c r="G2" t="s">
        <v>200</v>
      </c>
      <c r="H2" t="s">
        <v>201</v>
      </c>
      <c r="I2" t="s">
        <v>202</v>
      </c>
      <c r="J2" t="s">
        <v>203</v>
      </c>
      <c r="K2" t="s">
        <v>182</v>
      </c>
      <c r="L2" s="4">
        <v>0.5</v>
      </c>
      <c r="M2" s="4">
        <v>29000</v>
      </c>
      <c r="N2" t="s">
        <v>204</v>
      </c>
      <c r="O2" t="s">
        <v>205</v>
      </c>
      <c r="P2" t="s">
        <v>206</v>
      </c>
      <c r="Q2">
        <v>35167</v>
      </c>
      <c r="R2" t="s">
        <v>144</v>
      </c>
      <c r="S2">
        <v>878386</v>
      </c>
      <c r="T2" s="3" t="s">
        <v>185</v>
      </c>
      <c r="U2">
        <v>2640691040</v>
      </c>
      <c r="V2">
        <v>6429366</v>
      </c>
      <c r="W2" t="s">
        <v>207</v>
      </c>
      <c r="X2" t="s">
        <v>207</v>
      </c>
      <c r="Y2">
        <v>1001057</v>
      </c>
      <c r="Z2">
        <v>25589736</v>
      </c>
      <c r="AA2">
        <v>9953021822</v>
      </c>
      <c r="AB2">
        <v>908662</v>
      </c>
      <c r="AC2" t="s">
        <v>160</v>
      </c>
      <c r="AD2" t="s">
        <v>161</v>
      </c>
      <c r="AE2" t="s">
        <v>162</v>
      </c>
      <c r="AF2" t="s">
        <v>203</v>
      </c>
      <c r="AG2">
        <v>5999</v>
      </c>
      <c r="AH2">
        <v>63</v>
      </c>
      <c r="AI2" t="s">
        <v>159</v>
      </c>
      <c r="AJ2" t="s">
        <v>159</v>
      </c>
      <c r="AK2" t="s">
        <v>159</v>
      </c>
      <c r="AL2" t="s">
        <v>163</v>
      </c>
      <c r="AM2" t="s">
        <v>207</v>
      </c>
      <c r="AN2">
        <v>566</v>
      </c>
      <c r="AO2">
        <v>700357</v>
      </c>
      <c r="AP2">
        <v>566</v>
      </c>
      <c r="AQ2">
        <v>9953021822</v>
      </c>
      <c r="AR2">
        <v>9953021822</v>
      </c>
      <c r="AS2" t="s">
        <v>204</v>
      </c>
      <c r="AT2" t="s">
        <v>208</v>
      </c>
      <c r="AU2" t="s">
        <v>159</v>
      </c>
      <c r="AV2" t="s">
        <v>209</v>
      </c>
      <c r="AW2" s="4">
        <v>0.5</v>
      </c>
      <c r="AX2">
        <v>29000</v>
      </c>
      <c r="AY2">
        <v>29000</v>
      </c>
      <c r="AZ2" s="18">
        <f t="shared" ref="AZ2" si="0">AY2*88%</f>
        <v>25520</v>
      </c>
      <c r="BA2" s="18">
        <f t="shared" ref="BA2" si="1">2%*AY2</f>
        <v>580</v>
      </c>
      <c r="BB2" s="18">
        <f t="shared" ref="BB2" si="2">AY2*10%-BC2</f>
        <v>2856.5</v>
      </c>
      <c r="BC2" s="18">
        <f t="shared" ref="BC2" si="3">7.5%*BA2</f>
        <v>43.5</v>
      </c>
      <c r="BD2" t="s">
        <v>159</v>
      </c>
      <c r="BE2" t="s">
        <v>159</v>
      </c>
      <c r="BF2" t="s">
        <v>159</v>
      </c>
      <c r="BG2" t="s">
        <v>159</v>
      </c>
      <c r="BH2">
        <v>566</v>
      </c>
      <c r="BI2">
        <v>566</v>
      </c>
      <c r="BJ2">
        <v>29000</v>
      </c>
      <c r="BK2">
        <v>1000</v>
      </c>
      <c r="BL2">
        <v>145</v>
      </c>
      <c r="BM2">
        <v>10.88</v>
      </c>
      <c r="BN2">
        <v>0</v>
      </c>
      <c r="BO2">
        <v>28844.125</v>
      </c>
      <c r="BP2">
        <v>0</v>
      </c>
      <c r="BQ2" t="s">
        <v>159</v>
      </c>
      <c r="BR2" t="s">
        <v>159</v>
      </c>
      <c r="BS2">
        <v>0</v>
      </c>
      <c r="BT2">
        <v>0</v>
      </c>
      <c r="BU2" t="s">
        <v>167</v>
      </c>
      <c r="BV2">
        <v>58</v>
      </c>
      <c r="BW2" t="s">
        <v>159</v>
      </c>
      <c r="BX2">
        <v>0</v>
      </c>
      <c r="BY2">
        <v>0</v>
      </c>
      <c r="BZ2" t="s">
        <v>188</v>
      </c>
      <c r="CA2">
        <v>0</v>
      </c>
      <c r="CB2">
        <v>0.2</v>
      </c>
      <c r="CC2">
        <v>58</v>
      </c>
      <c r="CD2" t="s">
        <v>159</v>
      </c>
      <c r="CE2" t="s">
        <v>188</v>
      </c>
      <c r="CF2" t="s">
        <v>159</v>
      </c>
      <c r="CG2" t="s">
        <v>159</v>
      </c>
      <c r="CH2">
        <v>0</v>
      </c>
      <c r="CI2" t="s">
        <v>157</v>
      </c>
      <c r="CJ2">
        <v>30</v>
      </c>
      <c r="CK2">
        <v>17.399999999999999</v>
      </c>
      <c r="CL2">
        <v>1.31</v>
      </c>
      <c r="CM2">
        <v>28986.67</v>
      </c>
      <c r="CN2" t="s">
        <v>168</v>
      </c>
      <c r="CO2">
        <v>25</v>
      </c>
      <c r="CP2">
        <v>14.5</v>
      </c>
      <c r="CQ2">
        <v>1.0900000000000001</v>
      </c>
      <c r="CR2" t="s">
        <v>168</v>
      </c>
      <c r="CS2">
        <v>7.5</v>
      </c>
      <c r="CT2">
        <v>4.3499999999999996</v>
      </c>
      <c r="CU2">
        <v>0.33</v>
      </c>
      <c r="CV2" t="s">
        <v>163</v>
      </c>
      <c r="CW2">
        <v>7.5</v>
      </c>
      <c r="CX2">
        <v>4.3499999999999996</v>
      </c>
      <c r="CY2">
        <v>0.33</v>
      </c>
      <c r="CZ2">
        <v>0</v>
      </c>
      <c r="DA2">
        <v>5</v>
      </c>
      <c r="DB2">
        <v>0.38</v>
      </c>
      <c r="DC2" t="s">
        <v>168</v>
      </c>
      <c r="DD2">
        <v>5</v>
      </c>
      <c r="DE2">
        <v>2.9</v>
      </c>
      <c r="DF2">
        <v>0.22</v>
      </c>
      <c r="DG2" t="s">
        <v>168</v>
      </c>
      <c r="DH2">
        <v>25</v>
      </c>
      <c r="DI2">
        <v>14.5</v>
      </c>
      <c r="DJ2">
        <v>1.0900000000000001</v>
      </c>
      <c r="DK2" t="s">
        <v>159</v>
      </c>
      <c r="DL2">
        <v>0</v>
      </c>
      <c r="DM2">
        <v>0</v>
      </c>
      <c r="DN2" t="s">
        <v>159</v>
      </c>
      <c r="DO2">
        <v>0</v>
      </c>
      <c r="DP2">
        <v>0</v>
      </c>
      <c r="DQ2" t="s">
        <v>159</v>
      </c>
      <c r="DR2" t="s">
        <v>159</v>
      </c>
      <c r="DS2" t="s">
        <v>159</v>
      </c>
      <c r="DT2" t="s">
        <v>159</v>
      </c>
      <c r="DU2">
        <v>0</v>
      </c>
      <c r="DV2">
        <v>0</v>
      </c>
      <c r="DW2">
        <v>87</v>
      </c>
      <c r="DX2">
        <v>6.51</v>
      </c>
      <c r="DY2">
        <v>2.0020566090040005E+19</v>
      </c>
      <c r="DZ2">
        <v>3.0040566E+19</v>
      </c>
      <c r="EA2" t="s">
        <v>207</v>
      </c>
      <c r="EB2" t="s">
        <v>207</v>
      </c>
      <c r="EC2" t="s">
        <v>159</v>
      </c>
      <c r="ED2" t="s">
        <v>159</v>
      </c>
      <c r="EE2" t="s">
        <v>126</v>
      </c>
      <c r="EF2" t="s">
        <v>159</v>
      </c>
      <c r="EG2" t="s">
        <v>159</v>
      </c>
      <c r="EH2" t="s">
        <v>159</v>
      </c>
      <c r="EI2" t="s">
        <v>159</v>
      </c>
      <c r="EJ2" t="s">
        <v>159</v>
      </c>
      <c r="EK2" t="s">
        <v>159</v>
      </c>
      <c r="EL2" t="s">
        <v>159</v>
      </c>
      <c r="EM2" t="s">
        <v>159</v>
      </c>
      <c r="EN2" t="s">
        <v>159</v>
      </c>
      <c r="EO2">
        <v>28986.67</v>
      </c>
      <c r="EP2">
        <v>0</v>
      </c>
      <c r="EQ2">
        <v>0</v>
      </c>
      <c r="ER2" t="s">
        <v>159</v>
      </c>
      <c r="ES2" t="s">
        <v>172</v>
      </c>
      <c r="ET2" t="s">
        <v>172</v>
      </c>
      <c r="EU2">
        <v>0</v>
      </c>
      <c r="EV2">
        <v>0</v>
      </c>
    </row>
    <row r="3" spans="1:152" x14ac:dyDescent="0.25">
      <c r="AY3">
        <f t="shared" ref="AY3:BC3" si="4">SUM(AY2)</f>
        <v>29000</v>
      </c>
      <c r="AZ3" s="19">
        <f t="shared" si="4"/>
        <v>25520</v>
      </c>
      <c r="BA3" s="19">
        <f t="shared" si="4"/>
        <v>580</v>
      </c>
      <c r="BB3" s="19">
        <f t="shared" si="4"/>
        <v>2856.5</v>
      </c>
      <c r="BC3" s="19">
        <f t="shared" si="4"/>
        <v>43.5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RETAILER</vt:lpstr>
      <vt:lpstr>MDA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Oluwatosin Oyintare Ojerinde</dc:creator>
  <cp:lastModifiedBy>Oluwatosin Oyintare Ojerinde</cp:lastModifiedBy>
  <dcterms:created xsi:type="dcterms:W3CDTF">2023-02-23T11:24:41Z</dcterms:created>
  <dcterms:modified xsi:type="dcterms:W3CDTF">2023-02-23T12:42:46Z</dcterms:modified>
</cp:coreProperties>
</file>