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C1DE3638-D7CB-4FA4-8FED-807B33C29C55}" xr6:coauthVersionLast="47" xr6:coauthVersionMax="47" xr10:uidLastSave="{00000000-0000-0000-0000-000000000000}"/>
  <bookViews>
    <workbookView xWindow="-120" yWindow="-120" windowWidth="24240" windowHeight="13140" activeTab="2" xr2:uid="{CCF855A0-9636-4F64-BC48-DD603C50B4B9}"/>
  </bookViews>
  <sheets>
    <sheet name="SUMMARY" sheetId="4" r:id="rId1"/>
    <sheet name="RETAILER" sheetId="1" r:id="rId2"/>
    <sheet name="MDA" sheetId="3" r:id="rId3"/>
  </sheets>
  <definedNames>
    <definedName name="_xlnm._FilterDatabase" localSheetId="1" hidden="1">RETAILER!$A$1:$EV$32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3" l="1"/>
  <c r="AT4" i="3"/>
  <c r="AU4" i="3"/>
  <c r="AV4" i="3"/>
  <c r="AW4" i="3"/>
  <c r="AU3" i="3"/>
  <c r="AW3" i="3" s="1"/>
  <c r="AV3" i="3" s="1"/>
  <c r="AT3" i="3"/>
  <c r="AU2" i="3"/>
  <c r="AW2" i="3" s="1"/>
  <c r="AV2" i="3" s="1"/>
  <c r="AT2" i="3"/>
  <c r="BD32" i="1" l="1"/>
  <c r="BA32" i="1" s="1"/>
  <c r="AT32" i="1"/>
  <c r="AV32" i="1" s="1"/>
  <c r="AY32" i="1" s="1"/>
  <c r="BD31" i="1"/>
  <c r="BA31" i="1" s="1"/>
  <c r="AT31" i="1"/>
  <c r="AV31" i="1" s="1"/>
  <c r="BD30" i="1"/>
  <c r="BA30" i="1" s="1"/>
  <c r="AT30" i="1"/>
  <c r="AV30" i="1" s="1"/>
  <c r="AY30" i="1" s="1"/>
  <c r="BD29" i="1"/>
  <c r="BA29" i="1" s="1"/>
  <c r="AV29" i="1"/>
  <c r="AY29" i="1" s="1"/>
  <c r="AT29" i="1"/>
  <c r="BD28" i="1"/>
  <c r="BA28" i="1" s="1"/>
  <c r="AT28" i="1"/>
  <c r="AV28" i="1" s="1"/>
  <c r="BD27" i="1"/>
  <c r="BA27" i="1" s="1"/>
  <c r="AT27" i="1"/>
  <c r="AV27" i="1" s="1"/>
  <c r="BD26" i="1"/>
  <c r="BA26" i="1" s="1"/>
  <c r="AT26" i="1"/>
  <c r="AV26" i="1" s="1"/>
  <c r="BD25" i="1"/>
  <c r="BA25" i="1" s="1"/>
  <c r="AT25" i="1"/>
  <c r="AV25" i="1" s="1"/>
  <c r="AY25" i="1" s="1"/>
  <c r="BD24" i="1"/>
  <c r="BA24" i="1" s="1"/>
  <c r="AT24" i="1"/>
  <c r="AV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AY21" i="1" s="1"/>
  <c r="BD20" i="1"/>
  <c r="BA20" i="1" s="1"/>
  <c r="AT20" i="1"/>
  <c r="AV20" i="1" s="1"/>
  <c r="BD19" i="1"/>
  <c r="BA19" i="1" s="1"/>
  <c r="AT19" i="1"/>
  <c r="AV19" i="1" s="1"/>
  <c r="BD18" i="1"/>
  <c r="BA18" i="1" s="1"/>
  <c r="AT18" i="1"/>
  <c r="AV18" i="1" s="1"/>
  <c r="BD17" i="1"/>
  <c r="BA17" i="1" s="1"/>
  <c r="AT17" i="1"/>
  <c r="AV17" i="1" s="1"/>
  <c r="AY17" i="1" s="1"/>
  <c r="BD16" i="1"/>
  <c r="BA16" i="1" s="1"/>
  <c r="AT16" i="1"/>
  <c r="AV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AY13" i="1" s="1"/>
  <c r="BD12" i="1"/>
  <c r="BA12" i="1" s="1"/>
  <c r="AT12" i="1"/>
  <c r="AV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AY9" i="1" s="1"/>
  <c r="BD8" i="1"/>
  <c r="BA8" i="1" s="1"/>
  <c r="AT8" i="1"/>
  <c r="AV8" i="1" s="1"/>
  <c r="BD7" i="1"/>
  <c r="BA7" i="1" s="1"/>
  <c r="AT7" i="1"/>
  <c r="AV7" i="1" s="1"/>
  <c r="BD6" i="1"/>
  <c r="BA6" i="1" s="1"/>
  <c r="AT6" i="1"/>
  <c r="AV6" i="1" s="1"/>
  <c r="BD5" i="1"/>
  <c r="BA5" i="1" s="1"/>
  <c r="AT5" i="1"/>
  <c r="AV5" i="1" s="1"/>
  <c r="AY5" i="1" s="1"/>
  <c r="BD4" i="1"/>
  <c r="BA4" i="1" s="1"/>
  <c r="AT4" i="1"/>
  <c r="AV4" i="1" s="1"/>
  <c r="BD3" i="1"/>
  <c r="BA3" i="1" s="1"/>
  <c r="AT3" i="1"/>
  <c r="AV3" i="1" s="1"/>
  <c r="BD2" i="1"/>
  <c r="BA2" i="1" s="1"/>
  <c r="AT2" i="1"/>
  <c r="AV2" i="1" s="1"/>
  <c r="AY22" i="1" l="1"/>
  <c r="AX22" i="1"/>
  <c r="AW22" i="1"/>
  <c r="AY18" i="1"/>
  <c r="AX18" i="1"/>
  <c r="AW18" i="1"/>
  <c r="AY26" i="1"/>
  <c r="AW26" i="1"/>
  <c r="AW30" i="1"/>
  <c r="AW32" i="1"/>
  <c r="AX32" i="1"/>
  <c r="AX8" i="1"/>
  <c r="AW8" i="1"/>
  <c r="AY8" i="1"/>
  <c r="AW15" i="1"/>
  <c r="AY15" i="1"/>
  <c r="AX15" i="1"/>
  <c r="AX20" i="1"/>
  <c r="AY20" i="1"/>
  <c r="AW20" i="1"/>
  <c r="AY2" i="1"/>
  <c r="AX2" i="1"/>
  <c r="AW2" i="1"/>
  <c r="AW11" i="1"/>
  <c r="AX11" i="1"/>
  <c r="AY11" i="1"/>
  <c r="AW7" i="1"/>
  <c r="AX7" i="1"/>
  <c r="AY7" i="1"/>
  <c r="AX16" i="1"/>
  <c r="AW16" i="1"/>
  <c r="AY16" i="1"/>
  <c r="AW19" i="1"/>
  <c r="AY19" i="1"/>
  <c r="AX19" i="1"/>
  <c r="AX24" i="1"/>
  <c r="AW24" i="1"/>
  <c r="AY24" i="1"/>
  <c r="AW31" i="1"/>
  <c r="AY31" i="1"/>
  <c r="AX31" i="1"/>
  <c r="AY6" i="1"/>
  <c r="AW6" i="1"/>
  <c r="AX6" i="1"/>
  <c r="AW23" i="1"/>
  <c r="AX23" i="1"/>
  <c r="AY23" i="1"/>
  <c r="AX4" i="1"/>
  <c r="AW4" i="1"/>
  <c r="AY4" i="1"/>
  <c r="AW27" i="1"/>
  <c r="AY27" i="1"/>
  <c r="AX27" i="1"/>
  <c r="AY14" i="1"/>
  <c r="AX14" i="1"/>
  <c r="AW14" i="1"/>
  <c r="AW3" i="1"/>
  <c r="AY3" i="1"/>
  <c r="AX3" i="1"/>
  <c r="AY10" i="1"/>
  <c r="AX10" i="1"/>
  <c r="AW10" i="1"/>
  <c r="AX12" i="1"/>
  <c r="AY12" i="1"/>
  <c r="AW12" i="1"/>
  <c r="AX28" i="1"/>
  <c r="AW28" i="1"/>
  <c r="AY28" i="1"/>
  <c r="AW5" i="1"/>
  <c r="AW9" i="1"/>
  <c r="AW13" i="1"/>
  <c r="AW17" i="1"/>
  <c r="AW21" i="1"/>
  <c r="AW25" i="1"/>
  <c r="AX26" i="1"/>
  <c r="AW29" i="1"/>
  <c r="AX30" i="1"/>
  <c r="AX5" i="1"/>
  <c r="AX9" i="1"/>
  <c r="AX13" i="1"/>
  <c r="AX17" i="1"/>
  <c r="AX21" i="1"/>
  <c r="AX25" i="1"/>
  <c r="AX29" i="1"/>
</calcChain>
</file>

<file path=xl/sharedStrings.xml><?xml version="1.0" encoding="utf-8"?>
<sst xmlns="http://schemas.openxmlformats.org/spreadsheetml/2006/main" count="2453" uniqueCount="374">
  <si>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</si>
  <si>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</si>
  <si>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</si>
  <si>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</si>
  <si>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</si>
  <si>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</si>
  <si>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</si>
  <si>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</si>
  <si>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</si>
  <si>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</si>
  <si>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</si>
  <si>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</si>
  <si>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</si>
  <si>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</si>
  <si>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</si>
  <si>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</si>
  <si>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</si>
  <si>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</si>
  <si>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</si>
  <si>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</si>
  <si>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</si>
  <si>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</si>
  <si>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</si>
  <si>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</si>
  <si>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</si>
  <si>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</si>
  <si>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</si>
  <si>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</si>
  <si>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</si>
  <si>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</si>
  <si>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</si>
  <si>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</si>
  <si>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</si>
  <si>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</si>
  <si>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</si>
  <si>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</si>
  <si>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</si>
  <si>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</si>
  <si>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</si>
  <si>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</si>
  <si>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</si>
  <si>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</si>
  <si>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</si>
  <si>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</si>
  <si>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</si>
  <si>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</si>
  <si>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</si>
  <si>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</si>
  <si>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</si>
  <si>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</si>
  <si>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</si>
  <si>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</si>
  <si>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</si>
  <si>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</si>
  <si>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</si>
  <si>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</si>
  <si>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</si>
  <si>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</si>
  <si>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</si>
  <si>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</si>
  <si>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</si>
  <si>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</si>
  <si>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</si>
  <si>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</si>
  <si>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</si>
  <si>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</si>
  <si>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</si>
  <si>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</si>
  <si>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</si>
  <si>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</si>
  <si>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</si>
  <si>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</si>
  <si>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</si>
  <si>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</si>
  <si>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</si>
  <si>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</si>
  <si>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</si>
  <si>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</si>
  <si>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</si>
  <si>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</si>
  <si>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</si>
  <si>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</si>
  <si>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</si>
  <si>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</si>
  <si>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</si>
  <si>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</si>
  <si>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</si>
  <si>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</si>
  <si>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</si>
  <si>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</si>
  <si>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</si>
  <si>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</si>
  <si>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</si>
  <si>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</si>
  <si>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</si>
  <si>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</si>
  <si>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</si>
  <si>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</si>
  <si>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</si>
  <si>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</si>
  <si>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</si>
  <si>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</si>
  <si>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</si>
  <si>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</si>
  <si>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</si>
  <si>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</si>
  <si>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</si>
  <si>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</si>
  <si>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</si>
  <si>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</si>
  <si>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</si>
  <si>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</si>
  <si>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</si>
  <si>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</si>
  <si>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</si>
  <si>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</si>
  <si>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</si>
  <si>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</si>
  <si>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</si>
  <si>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</si>
  <si>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</si>
  <si>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</si>
  <si>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</si>
  <si>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</si>
  <si>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</si>
  <si>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</si>
  <si>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</si>
  <si>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</si>
  <si>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</si>
  <si>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</si>
  <si>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</si>
  <si>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</si>
  <si>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</si>
  <si>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</si>
  <si>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</si>
  <si>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</si>
  <si>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</si>
  <si>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</si>
  <si>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</si>
  <si>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</si>
  <si>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</si>
  <si>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</si>
  <si>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2/23/2023 11:33:51 AM</t>
  </si>
  <si>
    <t>UP SETTLEMENT</t>
  </si>
  <si>
    <t>2/24/2023 12:00:00 AM</t>
  </si>
  <si>
    <t>2/23/2023 12:00:00 AM</t>
  </si>
  <si>
    <t/>
  </si>
  <si>
    <t>+</t>
  </si>
  <si>
    <t>SC011</t>
  </si>
  <si>
    <t>Retail</t>
  </si>
  <si>
    <t>UNIFIED PAYMENT SERVICES LTD</t>
  </si>
  <si>
    <t>Sokoto IGR Schools on POS,Lagos,Victoria Island,NG</t>
  </si>
  <si>
    <t>2UP11071</t>
  </si>
  <si>
    <t>ACCESS BANK NIGERIA PLC</t>
  </si>
  <si>
    <t>0006067466</t>
  </si>
  <si>
    <t>SOKOTO STATE UNIVERSITY  (SOIRS SCHOOL)</t>
  </si>
  <si>
    <t>UNIFIED PAYMENTS SERVICES LTD</t>
  </si>
  <si>
    <t>PaymentRef=11154025225</t>
  </si>
  <si>
    <t>HOPE PSBank</t>
  </si>
  <si>
    <t>PAYA</t>
  </si>
  <si>
    <t>980002******9129</t>
  </si>
  <si>
    <t>1130043106</t>
  </si>
  <si>
    <t>HPSB</t>
  </si>
  <si>
    <t>PAYATTITUDE</t>
  </si>
  <si>
    <t>GENERAL</t>
  </si>
  <si>
    <t>NIGERIAN INTERBANK SETTLEMENT SERVICE</t>
  </si>
  <si>
    <t>UP</t>
  </si>
  <si>
    <t>0517021001-97393542IUT--11154025225-PortalAccessFee:1000-ApplicationFee:2000</t>
  </si>
  <si>
    <t>NAME:=Abraham Bassey Dan-junior|Payment Ref:=11154025225|Description:=0517021001-97393542IUT--11154025225-PortalAccessFee:1000-ApplicationFee:2000</t>
  </si>
  <si>
    <t>N</t>
  </si>
  <si>
    <t>AIR TIME TOPUP</t>
  </si>
  <si>
    <t>2/23/2023 8:51:23 AM</t>
  </si>
  <si>
    <t>SOKOTO STATE IGR ESCROW ACCOUNT</t>
  </si>
  <si>
    <t>0702631458</t>
  </si>
  <si>
    <t>UMARU ALI SHINKAFI POLYTECHNIC (SOIRS SCHOOL)</t>
  </si>
  <si>
    <t>PaymentRef=3955272152</t>
  </si>
  <si>
    <t>980002******8364</t>
  </si>
  <si>
    <t>1130009704</t>
  </si>
  <si>
    <t>0517018001-143541-ADAMU UMAR A-3955272152--SalesOfForms:2700-PortalAccessFee:1000</t>
  </si>
  <si>
    <t>NAME:=ADAMU UMAR A|Payment Ref:=3955272152|Description:=0517018001-143541-ADAMU UMAR A-3955272152--SalesOfForms:2700-PortalAccessFee:1000</t>
  </si>
  <si>
    <t>2/23/2023 1:10:02 PM</t>
  </si>
  <si>
    <t>PaymentRef=1110132511252</t>
  </si>
  <si>
    <t>F</t>
  </si>
  <si>
    <t>0517021001-222108007-ABUBAKAR MUSA -1110132511252-PortalAccessFee:1000-AccreditationFee:5000-RegFee:</t>
  </si>
  <si>
    <t>NAME:=ABUBAKAR MUSA |Payment Ref:=1110132511252|Description:=0517021001-222108007-ABUBAKAR MUSA -1110132511252-PortalAccessFee:1000-AccreditationFee:5000-RegFee:</t>
  </si>
  <si>
    <t>2/23/2023 7:16:47 AM</t>
  </si>
  <si>
    <t>PaymentRef=1110108173364</t>
  </si>
  <si>
    <t>0517021001-221306288-Yusuf Bello Aulah-1110108173364-PortalAccessFee:1000-AccreditationFee:5000-RegF</t>
  </si>
  <si>
    <t>NAME:=Yusuf Bello Aulah|Payment Ref:=1110108173364|Description:=0517021001-221306288-Yusuf Bello Aulah-1110108173364-PortalAccessFee:1000-AccreditationFee:5000-RegF</t>
  </si>
  <si>
    <t>2/23/2023 2:24:54 PM</t>
  </si>
  <si>
    <t>PaymentRef=1110145231252</t>
  </si>
  <si>
    <t>904402******6255</t>
  </si>
  <si>
    <t>0690422290</t>
  </si>
  <si>
    <t>ACCE</t>
  </si>
  <si>
    <t>0517021001-20119017-Bello Muhammad Oroji-1110145231252-PortalAccessFee:1000-AccreditationFee:5000-Re</t>
  </si>
  <si>
    <t>NAME:=Bello Muhammad Oroji|Payment Ref:=1110145231252|Description:=0517021001-20119017-Bello Muhammad Oroji-1110145231252-PortalAccessFee:1000-AccreditationFee:5000-Re</t>
  </si>
  <si>
    <t>2/23/2023 2:17:59 PM</t>
  </si>
  <si>
    <t>PaymentRef=11110086413</t>
  </si>
  <si>
    <t>904402******6308</t>
  </si>
  <si>
    <t>0801649268</t>
  </si>
  <si>
    <t>0517021001-202211554074IA--11110086413-PortalAccessFee:1000-ApplicationFee:2000</t>
  </si>
  <si>
    <t>NAME:=Sufiyanu Muhammed |Payment Ref:=11110086413|Description:=0517021001-202211554074IA--11110086413-PortalAccessFee:1000-ApplicationFee:2000</t>
  </si>
  <si>
    <t>2/23/2023 5:12:00 PM</t>
  </si>
  <si>
    <t>PaymentRef=1110121412451</t>
  </si>
  <si>
    <t>980002******6162</t>
  </si>
  <si>
    <t>1130043537</t>
  </si>
  <si>
    <t>0517021001-17119089-Aminu USMAN -1110121412451-PortalAccessFee:1000-AccreditationFee:5000-RegFee:265</t>
  </si>
  <si>
    <t>NAME:=Aminu USMAN |Payment Ref:=1110121412451|Description:=0517021001-17119089-Aminu USMAN -1110121412451-PortalAccessFee:1000-AccreditationFee:5000-RegFee:265</t>
  </si>
  <si>
    <t>2/23/2023 7:18:14 AM</t>
  </si>
  <si>
    <t>PaymentRef=1110141172560</t>
  </si>
  <si>
    <t>0517021001-221303087-Muhammad Bello -1110141172560-PortalAccessFee:1000-AccreditationFee:5000-RegFee</t>
  </si>
  <si>
    <t>NAME:=Muhammad Bello |Payment Ref:=1110141172560|Description:=0517021001-221303087-Muhammad Bello -1110141172560-PortalAccessFee:1000-AccreditationFee:5000-RegFee</t>
  </si>
  <si>
    <t>2/23/2023 8:53:33 PM</t>
  </si>
  <si>
    <t>PaymentRef=1110126163946</t>
  </si>
  <si>
    <t>0517021001-20125027-Umar Yusuf -1110126163946-PortalAccessFee:1000-AccreditationFee:5000-RegFee:2650</t>
  </si>
  <si>
    <t>NAME:=Umar Yusuf |Payment Ref:=1110126163946|Description:=0517021001-20125027-Umar Yusuf -1110126163946-PortalAccessFee:1000-AccreditationFee:5000-RegFee:2650</t>
  </si>
  <si>
    <t>2/23/2023 4:42:11 PM</t>
  </si>
  <si>
    <t>PaymentRef=1068937101</t>
  </si>
  <si>
    <t>980002******9414</t>
  </si>
  <si>
    <t>1130045287</t>
  </si>
  <si>
    <t>0517018001-111353-ILIYASU UMAR-1068937101-NotificationProcessingFee:2000.00</t>
  </si>
  <si>
    <t>NAME:=ILIYASU UMAR|Payment Ref:=1068937101|Description:=0517018001-111353-ILIYASU UMAR-1068937101-NotificationProcessingFee:2000.00</t>
  </si>
  <si>
    <t>2/23/2023 3:51:02 PM</t>
  </si>
  <si>
    <t>COLLEGE OF NURSING SCIENCES TAMBUWAL (SOIRS SCHOOL)</t>
  </si>
  <si>
    <t>PaymentRef=11059423849</t>
  </si>
  <si>
    <t>980002******8192</t>
  </si>
  <si>
    <t>1130039941</t>
  </si>
  <si>
    <t>0521104002-GNP2202061-Saifullahi BELLO -11059423849-PortalAccessFee:1000-:-RegFee:30650</t>
  </si>
  <si>
    <t>NAME:=Saifullahi BELLO |Payment Ref:=11059423849|Description:=0521104002-GNP2202061-Saifullahi BELLO -11059423849-PortalAccessFee:1000-:-RegFee:30650</t>
  </si>
  <si>
    <t>2/23/2023 10:54:02 PM</t>
  </si>
  <si>
    <t>SOKOTO ETAX  (SOBIR),Lagos,Victoria Island,NG</t>
  </si>
  <si>
    <t>ACCESS BANK (DIAMOND)</t>
  </si>
  <si>
    <t>SOKOTO STATE eTAX</t>
  </si>
  <si>
    <t>CustomerId=12050788962</t>
  </si>
  <si>
    <t>980002******3432</t>
  </si>
  <si>
    <t>1130031974</t>
  </si>
  <si>
    <t>NAME:=SUSMAN ARBITRATION AND MEDIATION CENTER LTD/GTE|Payment Ref:=12050788962|Description:=Generic</t>
  </si>
  <si>
    <t>NAME:=SUSMAN ARBITRATION AND MEDIATION CENTER LTD/GTE|Payment Ref:=12050788962|Description:=Generic Bill</t>
  </si>
  <si>
    <t>SOKOTOETAX12050788962SUSMAN ARBITRATION AND MEDIATION CENTER LTD/GTEGeneric Bill</t>
  </si>
  <si>
    <t>2/23/2023 4:00:22 PM</t>
  </si>
  <si>
    <t>PaymentRef=1431860460</t>
  </si>
  <si>
    <t>980002******5764</t>
  </si>
  <si>
    <t>1130042495</t>
  </si>
  <si>
    <t>0517018001-143560-MUSA ALKAZIM ALMIYA'U-1431860460--SalesOfForms:2700-PortalAccessFee:1000</t>
  </si>
  <si>
    <t>NAME:=MUSA ALKAZIM ALMIYA'U|Payment Ref:=1431860460|Description:=0517018001-143560-MUSA ALKAZIM ALMIYA'U-1431860460--SalesOfForms:2700-PortalAccessFee:1000</t>
  </si>
  <si>
    <t>2/23/2023 7:12:10 AM</t>
  </si>
  <si>
    <t>PaymentRef=1110123113150</t>
  </si>
  <si>
    <t>0517021001-221103110-Tajudeen Aliyu -1110123113150-PortalAccessFee:1000-AccreditationFee:5000-RegFee</t>
  </si>
  <si>
    <t>NAME:=Tajudeen Aliyu |Payment Ref:=1110123113150|Description:=0517021001-221103110-Tajudeen Aliyu -1110123113150-PortalAccessFee:1000-AccreditationFee:5000-RegFee</t>
  </si>
  <si>
    <t>2/23/2023 11:03:11 AM</t>
  </si>
  <si>
    <t>PaymentRef=1110110092748</t>
  </si>
  <si>
    <t>0517021001-221308176-Hauwa Bello -1110110092748-PortalAccessFee:1000-AccreditationFee:5000-RegFee:10</t>
  </si>
  <si>
    <t>NAME:=Hauwa Bello |Payment Ref:=1110110092748|Description:=0517021001-221308176-Hauwa Bello -1110110092748-PortalAccessFee:1000-AccreditationFee:5000-RegFee:10</t>
  </si>
  <si>
    <t>2/23/2023 10:56:39 AM</t>
  </si>
  <si>
    <t>PaymentRef=1110130172063</t>
  </si>
  <si>
    <t>0517021001-18131154-Muhammad Nusaiba -1110130172063-PortalAccessFee:1000-AccreditationFee:5000-RegFe</t>
  </si>
  <si>
    <t>NAME:=Muhammad Nusaiba |Payment Ref:=1110130172063|Description:=0517021001-18131154-Muhammad Nusaiba -1110130172063-PortalAccessFee:1000-AccreditationFee:5000-RegFe</t>
  </si>
  <si>
    <t>2/23/2023 9:58:06 AM</t>
  </si>
  <si>
    <t>PaymentRef=1110116573855</t>
  </si>
  <si>
    <t>980002******2679</t>
  </si>
  <si>
    <t>1130043492</t>
  </si>
  <si>
    <t>0517021001-221304299-Abdulraheem Mustapha Muyideen-1110116573855-PortalAccessFee:1000-AccreditationF</t>
  </si>
  <si>
    <t>NAME:=Abdulraheem Mustapha Muyideen|Payment Ref:=1110116573855|Description:=0517021001-221304299-Abdulraheem Mustapha Muyideen-1110116573855-PortalAccessFee:1000-AccreditationF</t>
  </si>
  <si>
    <t>2/23/2023 3:49:56 PM</t>
  </si>
  <si>
    <t>PaymentRef=11019372843</t>
  </si>
  <si>
    <t>0521104002-GNP2122060-Isah USMAN -11019372843-PortalAccessFee:1000-:-RegFee:30650</t>
  </si>
  <si>
    <t>NAME:=Isah USMAN |Payment Ref:=11019372843|Description:=0521104002-GNP2122060-Isah USMAN -11019372843-PortalAccessFee:1000-:-RegFee:30650</t>
  </si>
  <si>
    <t>2/23/2023 11:37:41 AM</t>
  </si>
  <si>
    <t>PaymentRef=11153214332</t>
  </si>
  <si>
    <t>0517021001-202211378037JA--11153214332-PortalAccessFee:1000-ApplicationFee:2000</t>
  </si>
  <si>
    <t>NAME:=Fiddausi Muhammad |Payment Ref:=11153214332|Description:=0517021001-202211378037JA--11153214332-PortalAccessFee:1000-ApplicationFee:2000</t>
  </si>
  <si>
    <t>2/23/2023 10:51:34 PM</t>
  </si>
  <si>
    <t>CustomerId=12020753672</t>
  </si>
  <si>
    <t>NAME:=SUSMAN ARBITRATION AND MEDIATION CENTER LTD/GTE|Payment Ref:=12020753672|Description:=Generic</t>
  </si>
  <si>
    <t>NAME:=SUSMAN ARBITRATION AND MEDIATION CENTER LTD/GTE|Payment Ref:=12020753672|Description:=Generic Bill</t>
  </si>
  <si>
    <t>SOKOTOETAX12020753672SUSMAN ARBITRATION AND MEDIATION CENTER LTD/GTEGeneric Bill</t>
  </si>
  <si>
    <t>2/23/2023 11:42:13 AM</t>
  </si>
  <si>
    <t>PaymentRef=11137396024</t>
  </si>
  <si>
    <t>0517021001-E07068055362-Ibrahim Suleiman Abubakar-11137396024-InterFacultyTransfer:10350</t>
  </si>
  <si>
    <t>NAME:=Ibrahim Suleiman Abubakar|Payment Ref:=11137396024|Description:=0517021001-E07068055362-Ibrahim Suleiman Abubakar-11137396024-InterFacultyTransfer:10350</t>
  </si>
  <si>
    <t>2/23/2023 3:52:45 PM</t>
  </si>
  <si>
    <t>PaymentRef=11022413345</t>
  </si>
  <si>
    <t>0521104002-GNP2122195-Hauwau ABDULLAHI -11022413345-PortalAccessFee:1000-:-RegFee:30650</t>
  </si>
  <si>
    <t>NAME:=Hauwau ABDULLAHI |Payment Ref:=11022413345|Description:=0521104002-GNP2122195-Hauwau ABDULLAHI -11022413345-PortalAccessFee:1000-:-RegFee:30650</t>
  </si>
  <si>
    <t>2/23/2023 3:53:44 PM</t>
  </si>
  <si>
    <t>PaymentRef=11053442763</t>
  </si>
  <si>
    <t>0521104002-GNP2021101-Nusiba  SALIHI Sodangi-11053442763-PortalAccessFee:1350-:-RegFee:150650</t>
  </si>
  <si>
    <t>NAME:=Nusiba  SALIHI Sodangi|Payment Ref:=11053442763|Description:=0521104002-GNP2021101-Nusiba  SALIHI Sodangi-11053442763-PortalAccessFee:1350-:-RegFee:150650</t>
  </si>
  <si>
    <t>2/23/2023 2:41:09 PM</t>
  </si>
  <si>
    <t>PaymentRef=3864825679</t>
  </si>
  <si>
    <t>980002******9769</t>
  </si>
  <si>
    <t>1130037011</t>
  </si>
  <si>
    <t>0517018001-106821-ALIYU ABUBAKAR SARKIN YAKI-3864825679-NotificationProcessingFee:2000.00</t>
  </si>
  <si>
    <t>NAME:=ALIYU ABUBAKAR SARKIN YAKI|Payment Ref:=3864825679|Description:=0517018001-106821-ALIYU ABUBAKAR SARKIN YAKI-3864825679-NotificationProcessingFee:2000.00</t>
  </si>
  <si>
    <t>2/23/2023 7:26:54 PM</t>
  </si>
  <si>
    <t>PaymentRef=9660987287</t>
  </si>
  <si>
    <t>0517018001-143563-ABUBAKAR ABUBAKAR-9660987287--SalesOfForms:2700-PortalAccessFee:1000</t>
  </si>
  <si>
    <t>NAME:=ABUBAKAR ABUBAKAR|Payment Ref:=9660987287|Description:=0517018001-143563-ABUBAKAR ABUBAKAR-9660987287--SalesOfForms:2700-PortalAccessFee:1000</t>
  </si>
  <si>
    <t>2/23/2023 11:36:48 AM</t>
  </si>
  <si>
    <t>PaymentRef=11134296032</t>
  </si>
  <si>
    <t>0517021001-202211706592FF--11134296032-PortalAccessFee:1000-ApplicationFee:2000</t>
  </si>
  <si>
    <t>NAME:=Mahmud Bashar Haliru|Payment Ref:=11134296032|Description:=0517021001-202211706592FF--11134296032-PortalAccessFee:1000-ApplicationFee:2000</t>
  </si>
  <si>
    <t>2/23/2023 3:51:54 PM</t>
  </si>
  <si>
    <t>PaymentRef=11021403851</t>
  </si>
  <si>
    <t>0521104002-GNP2122192-Aisha BASHAR -11021403851-PortalAccessFee:1000-:-RegFee:30650</t>
  </si>
  <si>
    <t>NAME:=Aisha BASHAR |Payment Ref:=11021403851|Description:=0521104002-GNP2122192-Aisha BASHAR -11021403851-PortalAccessFee:1000-:-RegFee:30650</t>
  </si>
  <si>
    <t>2/23/2023 2:11:13 PM</t>
  </si>
  <si>
    <t>PaymentRef=1110143192643</t>
  </si>
  <si>
    <t>0517021001-17132092-Muhammad MUHAMMAD -1110143192643-PortalAccessFee:1000-AccreditationFee:5000-RegF</t>
  </si>
  <si>
    <t>NAME:=Muhammad MUHAMMAD |Payment Ref:=1110143192643|Description:=0517021001-17132092-Muhammad MUHAMMAD -1110143192643-PortalAccessFee:1000-AccreditationFee:5000-RegF</t>
  </si>
  <si>
    <t>2/23/2023 2:34:47 PM</t>
  </si>
  <si>
    <t>0768108345</t>
  </si>
  <si>
    <t>COLLEGE OF BASIC AND REMEDIAL STUDIES (SOIRS SCHOOL)</t>
  </si>
  <si>
    <t>PaymentRef=11234266118</t>
  </si>
  <si>
    <t>980002******8311</t>
  </si>
  <si>
    <t>1130030694</t>
  </si>
  <si>
    <t>0517021002-08162215292-Ahmad ABUBAKAR -11234266118-PortalAccessFee:1000-ApplicationFee:2650</t>
  </si>
  <si>
    <t>NAME:=Ahmad ABUBAKAR |Payment Ref:=11234266118|Description:=0517021002-08162215292-Ahmad ABUBAKAR -11234266118-PortalAccessFee:1000-ApplicationFee:2650</t>
  </si>
  <si>
    <t>2/23/2023 2:46:54 PM</t>
  </si>
  <si>
    <t>SOKOTOSTATEUNIVERSITY,SOKOTO-FEES</t>
  </si>
  <si>
    <t>0</t>
  </si>
  <si>
    <t>UNIFIED PAYMENTS</t>
  </si>
  <si>
    <t>950101******4227</t>
  </si>
  <si>
    <t>UPPA</t>
  </si>
  <si>
    <t>NAME:=BasharHASSAN|ReceiptID:=1110123051541|Description:=0517021001-18119033-BasharHASSAN-1110123051541-PortalAccessFee:1000-AccreditationFee:5000-RegFee:5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</si>
  <si>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677160007932","TransId":"16500434","AuthRef":"842840","Date":"23Feb,202302:46PM"}</t>
  </si>
  <si>
    <t>SokotoStateCollectionAgency</t>
  </si>
  <si>
    <t>2/23/2023 11:32:13 PM</t>
  </si>
  <si>
    <t>3501LA00PA00010</t>
  </si>
  <si>
    <t>PAYARENA,PAYARENA,VICTORIA ISLAND,NG</t>
  </si>
  <si>
    <t>3UP00001</t>
  </si>
  <si>
    <t>HEAD1=1110117591348</t>
  </si>
  <si>
    <t>GTBANK PLC</t>
  </si>
  <si>
    <t>MAST</t>
  </si>
  <si>
    <t>539983******8141</t>
  </si>
  <si>
    <t>611042750701005900</t>
  </si>
  <si>
    <t>GTHO</t>
  </si>
  <si>
    <t>PAYARENA</t>
  </si>
  <si>
    <t>0517021001-18117021-Umar Faruk -1110117591348-PortalAccessFee:1000-AccreditationFee:5000-RegFee:8970</t>
  </si>
  <si>
    <t>NAME:=Umar Faruk |Payment Ref:=1110117591348|Description:=0517021001-18117021-Umar Faruk -1110117591348-PortalAccessFee:1000-AccreditationFee:5000-RegFee:8970</t>
  </si>
  <si>
    <t>2/23/2023 9:45:00 AM</t>
  </si>
  <si>
    <t>HEAD1=1110132562856</t>
  </si>
  <si>
    <t>539983******8449</t>
  </si>
  <si>
    <t>352036449801005900</t>
  </si>
  <si>
    <t>0517021001-222201001-Faruku Dikko -1110132562856-PortalAccessFee:1000-AccreditationFee:5000-RegFee:1</t>
  </si>
  <si>
    <t>NAME:=Faruku Dikko |Payment Ref:=1110132562856|Description:=0517021001-222201001-Faruku Dikko -1110132562856-PortalAccessFee:1000-AccreditationFee:5000-RegFee:1</t>
  </si>
  <si>
    <t>2/23/2023 4:42:27 PM</t>
  </si>
  <si>
    <t>PAYMENTREFERENCE=2342463932</t>
  </si>
  <si>
    <t>539983******7140</t>
  </si>
  <si>
    <t>204017822001005900</t>
  </si>
  <si>
    <t>0517018001-143561-HUSSAINI ABDULWASIU-2342463932--SalesOfForms:2700-PortalAccessFee:1000</t>
  </si>
  <si>
    <t>NAME:=HUSSAINI ABDULWASIU|Payment Ref:=2342463932 |Description:=0517018001-143561-HUSSAINI ABDULWASIU-2342463932--SalesOfForms:2700-PortalAccessFee:1000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</si>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</sst>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3" fillId="2" borderId="0" xfId="1" applyFont="1" applyFill="1"/>
    <xf numFmtId="43" fontId="0" fillId="7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81.305666782406" createdVersion="8" refreshedVersion="8" minRefreshableVersion="3" recordCount="31" xr:uid="{662CEA91-1504-49A0-95FD-5A8D25190006}">
  <cacheSource type="worksheet">
    <worksheetSource ref="A1:EV32" sheet="RETAILER"/>
  </cacheSource>
  <cacheFields count="152">
    <cacheField name="TRANSACTION ID" numFmtId="0">
      <sharedItems containsSemiMixedTypes="0" containsString="0" containsNumber="1" containsInteger="1" minValue="9962233159" maxValue="677160007932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185" maxValue="35200"/>
    </cacheField>
    <cacheField name="CLEARING DATE" numFmtId="0">
      <sharedItems/>
    </cacheField>
    <cacheField name="APPROVAL CODE" numFmtId="0">
      <sharedItems containsSemiMixedTypes="0" containsString="0" containsNumber="1" containsInteger="1" minValue="33332" maxValue="968612"/>
    </cacheField>
    <cacheField name="DOCNO" numFmtId="0">
      <sharedItems containsSemiMixedTypes="0" containsString="0" containsNumber="1" containsInteger="1" minValue="2642373665" maxValue="56677160007932"/>
    </cacheField>
    <cacheField name="UP BATCHID" numFmtId="0">
      <sharedItems containsSemiMixedTypes="0" containsString="0" containsNumber="1" containsInteger="1" minValue="1352114" maxValue="8689922"/>
    </cacheField>
    <cacheField name="SEQUENCE NUMBER" numFmtId="0">
      <sharedItems containsMixedTypes="1" containsNumber="1" containsInteger="1" minValue="1001420" maxValue="2692440"/>
    </cacheField>
    <cacheField name="INVOICENUM" numFmtId="0">
      <sharedItems containsMixedTypes="1" containsNumber="1" containsInteger="1" minValue="25591181" maxValue="25593100"/>
    </cacheField>
    <cacheField name="TRANNUMBER" numFmtId="0">
      <sharedItems containsSemiMixedTypes="0" containsString="0" containsNumber="1" containsInteger="1" minValue="9962233159" maxValue="677160007932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UMARU ALI SHINKAFI POLYTECHNIC (SOIRS SCHOOL)"/>
        <s v="SOKOTO STATE UNIVERSITY  (SOIRS SCHOOL)"/>
        <s v="COLLEGE OF BASIC AND REMEDIAL STUDIES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210847" maxValue="933389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62233159" maxValue="677160007932"/>
    </cacheField>
    <cacheField name="ISS_STAN" numFmtId="0">
      <sharedItems containsMixedTypes="1" containsNumber="1" containsInteger="1" minValue="9962233159" maxValue="9974856046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7032286462"/>
    </cacheField>
    <cacheField name="ISSFIID" numFmtId="0">
      <sharedItems/>
    </cacheField>
    <cacheField name="TRANAMOUNT" numFmtId="0">
      <sharedItems containsSemiMixedTypes="0" containsString="0" containsNumber="1" minValue="2457.5" maxValue="152000"/>
    </cacheField>
    <cacheField name="ORIGINALAMOUNT" numFmtId="0">
      <sharedItems containsSemiMixedTypes="0" containsString="0" containsNumber="1" containsInteger="1" minValue="2350" maxValue="152000"/>
    </cacheField>
    <cacheField name="AMOUNT DUE LESS PORTAL ACCESS FEE &amp; ACREDITATION" numFmtId="0">
      <sharedItems containsSemiMixedTypes="0" containsString="0" containsNumber="1" containsInteger="1" minValue="2350" maxValue="15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50650"/>
    </cacheField>
    <cacheField name="AMT DUE SOKOTO" numFmtId="0">
      <sharedItems containsSemiMixedTypes="0" containsString="0" containsNumber="1" minValue="352.00000000000006" maxValue="26514.400000000001"/>
    </cacheField>
    <cacheField name="AMT DUE SCHOOLS" numFmtId="0">
      <sharedItems containsSemiMixedTypes="0" containsString="0" containsNumber="1" containsInteger="1" minValue="1600" maxValue="120520"/>
    </cacheField>
    <cacheField name="AMT DUE IDS" numFmtId="0">
      <sharedItems containsSemiMixedTypes="0" containsString="0" containsNumber="1" minValue="48" maxValue="3615.6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5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457.5" maxValue="15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456.9625000000001" maxValue="15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containsInteger="1" minValue="10" maxValue="10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457.5" maxValue="15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0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0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containsInteg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25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SemiMixedTypes="0" containsString="0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3.0040567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457.5" maxValue="152000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9970036185"/>
    <s v="AIR TIME TOPUP"/>
    <s v="2/23/2023 4:42:11 PM"/>
    <s v="UP SETTLEMENT"/>
    <s v="2/24/2023 12:00:00 AM"/>
    <s v="2/23/2023 12:00:00 AM"/>
    <n v="35192"/>
    <s v="2/23/2023 12:00:00 AM"/>
    <n v="903706"/>
    <n v="2643138541"/>
    <n v="3078526"/>
    <n v="2692440"/>
    <s v=""/>
    <n v="997003618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068937101"/>
    <n v="566"/>
    <n v="289131"/>
    <s v="HOPE PSBank"/>
    <n v="566"/>
    <n v="9970036185"/>
    <n v="9970036185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11353-ILIYASU UMAR-1068937101-NotificationProcessingFee:2000.00"/>
    <s v="0517018001-111353-ILIYASU UMAR-1068937101-NotificationProcessingFee:2000.00"/>
    <s v="PaymentRef=1068937101"/>
    <s v="NAME:=ILIYASU UMAR|Payment Ref:=1068937101|Description:=0517018001-111353-ILIYASU UMAR-1068937101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968224814"/>
    <s v="AIR TIME TOPUP"/>
    <s v="2/23/2023 2:41:09 PM"/>
    <s v="UP SETTLEMENT"/>
    <s v="2/24/2023 12:00:00 AM"/>
    <s v="2/23/2023 12:00:00 AM"/>
    <n v="35191"/>
    <s v="2/23/2023 12:00:00 AM"/>
    <n v="260678"/>
    <n v="2643064655"/>
    <n v="3078526"/>
    <n v="2692440"/>
    <s v=""/>
    <n v="9968224814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864825679"/>
    <n v="566"/>
    <n v="851974"/>
    <s v="HOPE PSBank"/>
    <n v="566"/>
    <n v="9968224814"/>
    <n v="9968224814"/>
    <s v="PAYA"/>
    <s v="980002******9769"/>
    <s v="1130037011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6821-ALIYU ABUBAKAR SARKIN YAKI-3864825679-NotificationProcessingFee:2000.00"/>
    <s v="0517018001-106821-ALIYU ABUBAKAR SARKIN YAKI-3864825679-NotificationProcessingFee:2000.00"/>
    <s v="PaymentRef=3864825679"/>
    <s v="NAME:=ALIYU ABUBAKAR SARKIN YAKI|Payment Ref:=3864825679|Description:=0517018001-106821-ALIYU ABUBAKAR SARKIN YAKI-3864825679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965413531"/>
    <s v="BILLS PAYMENT"/>
    <s v="2/23/2023 11:33:51 AM"/>
    <s v="UP SETTLEMENT"/>
    <s v="2/24/2023 12:00:00 AM"/>
    <s v="2/23/2023 12:00:00 AM"/>
    <n v="35190"/>
    <s v="2/23/2023 12:00:00 AM"/>
    <n v="833433"/>
    <n v="2642934808"/>
    <n v="3941609"/>
    <n v="2692440"/>
    <s v=""/>
    <n v="996541353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4025225"/>
    <n v="566"/>
    <n v="736384"/>
    <s v="HOPE PSBank"/>
    <n v="566"/>
    <n v="9965413531"/>
    <n v="9965413531"/>
    <s v="PAYA"/>
    <s v="980002******9129"/>
    <s v="1130043106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97393542IUT--11154025225-PortalAccessFee:1000-ApplicationFee:2000"/>
    <s v="0517021001-97393542IUT--11154025225-PortalAccessFee:1000-ApplicationFee:2000"/>
    <s v="PaymentRef=11154025225"/>
    <s v="NAME:=Abraham Bassey Dan-junior|Payment Ref:=11154025225|Description:=0517021001-97393542IUT--11154025225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67898153"/>
    <s v="BILLS PAYMENT"/>
    <s v="2/23/2023 2:17:59 PM"/>
    <s v="UP SETTLEMENT"/>
    <s v="2/24/2023 12:00:00 AM"/>
    <s v="2/23/2023 12:00:00 AM"/>
    <n v="35191"/>
    <s v="2/23/2023 12:00:00 AM"/>
    <n v="968612"/>
    <n v="2643064421"/>
    <n v="3989435"/>
    <n v="2692440"/>
    <s v=""/>
    <n v="996789815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10086413"/>
    <n v="566"/>
    <n v="588694"/>
    <s v="ACCESS BANK NIGERIA PLC"/>
    <n v="566"/>
    <n v="22312398153"/>
    <n v="9967898153"/>
    <s v="PAYA"/>
    <s v="904402******6308"/>
    <s v="0801649268"/>
    <s v=""/>
    <s v="ACCE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2211554074IA--11110086413-PortalAccessFee:1000-ApplicationFee:2000"/>
    <s v="0517021001-202211554074IA--11110086413-PortalAccessFee:1000-ApplicationFee:2000"/>
    <s v="PaymentRef=11110086413"/>
    <s v="NAME:=Sufiyanu Muhammed |Payment Ref:=11110086413|Description:=0517021001-202211554074IA--11110086413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65466352"/>
    <s v="BILLS PAYMENT"/>
    <s v="2/23/2023 11:37:41 AM"/>
    <s v="UP SETTLEMENT"/>
    <s v="2/24/2023 12:00:00 AM"/>
    <s v="2/23/2023 12:00:00 AM"/>
    <n v="35190"/>
    <s v="2/23/2023 12:00:00 AM"/>
    <n v="33332"/>
    <n v="2642934841"/>
    <n v="3941609"/>
    <n v="2692440"/>
    <s v=""/>
    <n v="99654663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3214332"/>
    <n v="566"/>
    <n v="780178"/>
    <s v="HOPE PSBank"/>
    <n v="566"/>
    <n v="9965466352"/>
    <n v="9965466352"/>
    <s v="PAYA"/>
    <s v="980002******9129"/>
    <s v="1130043106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378037JA--11153214332-PortalAccessFee:1000-ApplicationFee:2000"/>
    <s v="0517021001-202211378037JA--11153214332-PortalAccessFee:1000-ApplicationFee:2000"/>
    <s v="PaymentRef=11153214332"/>
    <s v="NAME:=Fiddausi Muhammad |Payment Ref:=11153214332|Description:=0517021001-202211378037JA--11153214332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65452515"/>
    <s v="BILLS PAYMENT"/>
    <s v="2/23/2023 11:36:48 AM"/>
    <s v="UP SETTLEMENT"/>
    <s v="2/24/2023 12:00:00 AM"/>
    <s v="2/23/2023 12:00:00 AM"/>
    <n v="35190"/>
    <s v="2/23/2023 12:00:00 AM"/>
    <n v="597734"/>
    <n v="2642934831"/>
    <n v="3941609"/>
    <n v="2692440"/>
    <s v=""/>
    <n v="996545251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34296032"/>
    <n v="566"/>
    <n v="769194"/>
    <s v="HOPE PSBank"/>
    <n v="566"/>
    <n v="9965452515"/>
    <n v="9965452515"/>
    <s v="PAYA"/>
    <s v="980002******9129"/>
    <s v="1130043106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706592FF--11134296032-PortalAccessFee:1000-ApplicationFee:2000"/>
    <s v="0517021001-202211706592FF--11134296032-PortalAccessFee:1000-ApplicationFee:2000"/>
    <s v="PaymentRef=11134296032"/>
    <s v="NAME:=Mahmud Bashar Haliru|Payment Ref:=11134296032|Description:=0517021001-202211706592FF--11134296032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70040329"/>
    <s v="BILLS PAYMENT"/>
    <s v="2/23/2023 4:42:27 PM"/>
    <s v="UP SETTLEMENT"/>
    <s v="2/24/2023 12:00:00 AM"/>
    <s v="2/24/2023 12:00:00 AM"/>
    <n v="35193"/>
    <s v="2/23/2023 12:00:00 AM"/>
    <n v="320553"/>
    <n v="2643226086"/>
    <n v="2566797"/>
    <n v="1001436"/>
    <n v="25592498"/>
    <n v="9970040329"/>
    <n v="123"/>
    <s v="+"/>
    <s v="SC011"/>
    <s v="Retail"/>
    <s v="3501LA00PA00010"/>
    <s v="UNIFIED PAYMENTS"/>
    <s v="PAYARENA,PAYARENA,VICTORIA ISLAND,NG"/>
    <n v="5999"/>
    <s v="3UP00001"/>
    <s v="PAYARENA,PAYARENA,VICTORIA ISLAND,NG"/>
    <n v="63"/>
    <s v="ACCESS BANK (DIAMOND)"/>
    <s v="0006067466"/>
    <s v=""/>
    <n v="300135"/>
    <x v="0"/>
    <s v="UNIFIED PAYMENTS SERVICES LTD"/>
    <s v="PAYMENTREFERENCE=2342463932"/>
    <n v="566"/>
    <n v="229938"/>
    <s v="GTBANK PLC"/>
    <n v="566"/>
    <n v="9970040329"/>
    <n v="9970040329"/>
    <s v="MAST"/>
    <s v="539983******7140"/>
    <s v="204017822001005900"/>
    <s v=""/>
    <s v="GTHO"/>
    <n v="3807.5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807.5"/>
    <n v="0.5"/>
    <n v="0"/>
    <n v="0.5"/>
    <n v="0.04"/>
    <n v="0"/>
    <n v="380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8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UMARU ALI SHINKAFI POLYTECHNIC (SOIRS SCHOOL)"/>
    <n v="0"/>
    <n v="0"/>
    <n v="0.5"/>
    <n v="0.04"/>
    <n v="2.0020566090040005E+19"/>
    <n v="3.0040567E+19"/>
    <s v="0517018001-143561-HUSSAINI ABDULWASIU-2342463932--SalesOfForms:2700-PortalAccessFee:1000"/>
    <s v="0517018001-143561-HUSSAINI ABDULWASIU-2342463932--SalesOfForms:2700-PortalAccessFee:1000"/>
    <s v="PAYMENTREFERENCE=2342463932"/>
    <s v="NAME:=HUSSAINI ABDULWASIU|Payment Ref:=2342463932 |Description:=0517018001-143561-HUSSAINI ABDULWASIU-234246393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63103422"/>
    <s v="AIR TIME TOPUP"/>
    <s v="2/23/2023 8:51:23 AM"/>
    <s v="UP SETTLEMENT"/>
    <s v="2/24/2023 12:00:00 AM"/>
    <s v="2/23/2023 12:00:00 AM"/>
    <n v="35186"/>
    <s v="2/23/2023 12:00:00 AM"/>
    <n v="145037"/>
    <n v="2642467615"/>
    <n v="5869417"/>
    <n v="2692440"/>
    <s v=""/>
    <n v="996310342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3955272152"/>
    <n v="566"/>
    <n v="933389"/>
    <s v="HOPE PSBank"/>
    <n v="566"/>
    <n v="9963103422"/>
    <n v="9963103422"/>
    <s v="PAYA"/>
    <s v="980002******8364"/>
    <s v="1130009704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41-ADAMU UMAR A-3955272152--SalesOfForms:2700-PortalAccessFee:1000"/>
    <s v="0517018001-143541-ADAMU UMAR A-3955272152--SalesOfForms:2700-PortalAccessFee:1000"/>
    <s v="PaymentRef=3955272152"/>
    <s v="NAME:=ADAMU UMAR A|Payment Ref:=3955272152|Description:=0517018001-143541-ADAMU UMAR A-3955272152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69403106"/>
    <s v="AIR TIME TOPUP"/>
    <s v="2/23/2023 4:00:22 PM"/>
    <s v="UP SETTLEMENT"/>
    <s v="2/24/2023 12:00:00 AM"/>
    <s v="2/23/2023 12:00:00 AM"/>
    <n v="35192"/>
    <s v="2/23/2023 12:00:00 AM"/>
    <n v="762951"/>
    <n v="2643137724"/>
    <n v="3078526"/>
    <n v="2692440"/>
    <s v=""/>
    <n v="9969403106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431860460"/>
    <n v="566"/>
    <n v="789038"/>
    <s v="HOPE PSBank"/>
    <n v="566"/>
    <n v="9969403106"/>
    <n v="9969403106"/>
    <s v="PAYA"/>
    <s v="980002******5764"/>
    <s v="11300424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60-MUSA ALKAZIM ALMIYA'U-1431860460--SalesOfForms:2700-PortalAccessFee:1000"/>
    <s v="0517018001-143560-MUSA ALKAZIM ALMIYA'U-1431860460--SalesOfForms:2700-PortalAccessFee:1000"/>
    <s v="PaymentRef=1431860460"/>
    <s v="NAME:=MUSA ALKAZIM ALMIYA'U|Payment Ref:=1431860460|Description:=0517018001-143560-MUSA ALKAZIM ALMIYA'U-1431860460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72744547"/>
    <s v="AIR TIME TOPUP"/>
    <s v="2/23/2023 7:26:54 PM"/>
    <s v="UP SETTLEMENT"/>
    <s v="2/24/2023 12:00:00 AM"/>
    <s v="2/23/2023 12:00:00 AM"/>
    <n v="35196"/>
    <s v="2/23/2023 12:00:00 AM"/>
    <n v="863310"/>
    <n v="2643607009"/>
    <n v="3285060"/>
    <n v="2692440"/>
    <s v=""/>
    <n v="997274454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9660987287"/>
    <n v="566"/>
    <n v="233745"/>
    <s v="HOPE PSBank"/>
    <n v="566"/>
    <n v="9972744547"/>
    <n v="9972744547"/>
    <s v="PAYA"/>
    <s v="980002******5764"/>
    <s v="11300424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63-ABUBAKAR ABUBAKAR-9660987287--SalesOfForms:2700-PortalAccessFee:1000"/>
    <s v="0517018001-143563-ABUBAKAR ABUBAKAR-9660987287--SalesOfForms:2700-PortalAccessFee:1000"/>
    <s v="PaymentRef=9660987287"/>
    <s v="NAME:=ABUBAKAR ABUBAKAR|Payment Ref:=9660987287|Description:=0517018001-143563-ABUBAKAR ABUBAKAR-9660987287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68138778"/>
    <s v="BILLS PAYMENT"/>
    <s v="2/23/2023 2:34:47 PM"/>
    <s v="UP SETTLEMENT"/>
    <s v="2/24/2023 12:00:00 AM"/>
    <s v="2/23/2023 12:00:00 AM"/>
    <n v="35191"/>
    <s v="2/23/2023 12:00:00 AM"/>
    <n v="549311"/>
    <n v="2643064582"/>
    <n v="3078526"/>
    <n v="2692440"/>
    <s v=""/>
    <n v="996813877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768108345"/>
    <s v=""/>
    <n v="200240"/>
    <x v="2"/>
    <s v="UNIFIED PAYMENTS SERVICES LTD"/>
    <s v="PaymentRef=11234266118"/>
    <n v="566"/>
    <n v="778978"/>
    <s v="HOPE PSBank"/>
    <n v="566"/>
    <n v="9968138778"/>
    <n v="9968138778"/>
    <s v="PAYA"/>
    <s v="980002******8311"/>
    <s v="1130030694"/>
    <s v=""/>
    <s v="HPSB"/>
    <n v="4000"/>
    <n v="4000"/>
    <n v="3000"/>
    <n v="350"/>
    <n v="2650"/>
    <n v="466.40000000000003"/>
    <n v="2120"/>
    <n v="63.6"/>
    <n v="250"/>
    <n v="81.25"/>
    <n v="1000"/>
    <m/>
    <n v="18.75"/>
    <s v=""/>
    <s v=""/>
    <s v=""/>
    <s v=""/>
    <n v="566"/>
    <n v="566"/>
    <n v="4000"/>
    <n v="0.5"/>
    <n v="0"/>
    <n v="0.5"/>
    <n v="0.04"/>
    <n v="0"/>
    <n v="39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4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BASIC AND REMEDIAL STUDIES (SOIRS SCHOOL)"/>
    <n v="0"/>
    <n v="0"/>
    <n v="0.5"/>
    <n v="0.04"/>
    <n v="2.0020566090040005E+19"/>
    <n v="3.4600356600000148E+18"/>
    <s v="0517021002-08162215292-Ahmad ABUBAKAR -11234266118-PortalAccessFee:1000-ApplicationFee:2650"/>
    <s v="0517021002-08162215292-Ahmad ABUBAKAR -11234266118-PortalAccessFee:1000-ApplicationFee:2650"/>
    <s v="PaymentRef=11234266118"/>
    <s v="NAME:=Ahmad ABUBAKAR |Payment Ref:=11234266118|Description:=0517021002-08162215292-Ahmad ABUBAKAR -11234266118-PortalAccessFee:1000-ApplicationFee:2650"/>
    <s v="GENERAL"/>
    <s v=""/>
    <s v=""/>
    <s v=""/>
    <s v=""/>
    <s v=""/>
    <s v=""/>
    <s v=""/>
    <s v=""/>
    <s v=""/>
    <n v="4000"/>
    <n v="0"/>
    <n v="0"/>
    <s v=""/>
    <s v="N"/>
    <s v=""/>
    <n v="0"/>
  </r>
  <r>
    <n v="9968004038"/>
    <s v="BILLS PAYMENT"/>
    <s v="2/23/2023 2:24:54 PM"/>
    <s v="UP SETTLEMENT"/>
    <s v="2/24/2023 12:00:00 AM"/>
    <s v="2/23/2023 12:00:00 AM"/>
    <n v="35191"/>
    <s v="2/23/2023 12:00:00 AM"/>
    <n v="594811"/>
    <n v="2643064493"/>
    <n v="3989435"/>
    <n v="2692440"/>
    <s v=""/>
    <n v="996800403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5231252"/>
    <n v="566"/>
    <n v="665640"/>
    <s v="ACCESS BANK NIGERIA PLC"/>
    <n v="566"/>
    <n v="22312304038"/>
    <n v="9968004038"/>
    <s v="PAYA"/>
    <s v="904402******6255"/>
    <s v="0690422290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19017-Bello Muhammad Oroji-1110145231252-PortalAccessFee:1000-AccreditationFee:5000-Re"/>
    <s v="0517021001-20119017-Bello Muhammad Oroji-1110145231252-PortalAccessFee:1000-AccreditationFee:5000-Re"/>
    <s v="PaymentRef=1110145231252"/>
    <s v="NAME:=Bello Muhammad Oroji|Payment Ref:=1110145231252|Description:=0517021001-20119017-Bello Muhammad Oroji-1110145231252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70567245"/>
    <s v="BILLS PAYMENT"/>
    <s v="2/23/2023 5:12:00 PM"/>
    <s v="UP SETTLEMENT"/>
    <s v="2/24/2023 12:00:00 AM"/>
    <s v="2/23/2023 12:00:00 AM"/>
    <n v="35194"/>
    <s v="2/23/2023 12:00:00 AM"/>
    <n v="832533"/>
    <n v="2643362652"/>
    <n v="2566797"/>
    <n v="2692440"/>
    <s v=""/>
    <n v="99705672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1412451"/>
    <n v="566"/>
    <n v="664694"/>
    <s v="HOPE PSBank"/>
    <n v="566"/>
    <n v="9970567245"/>
    <n v="9970567245"/>
    <s v="PAYA"/>
    <s v="980002******6162"/>
    <s v="1130043537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9089-Aminu USMAN -1110121412451-PortalAccessFee:1000-AccreditationFee:5000-RegFee:265"/>
    <s v="0517021001-17119089-Aminu USMAN -1110121412451-PortalAccessFee:1000-AccreditationFee:5000-RegFee:265"/>
    <s v="PaymentRef=1110121412451"/>
    <s v="NAME:=Aminu USMAN |Payment Ref:=1110121412451|Description:=0517021001-17119089-Aminu USMAN -1110121412451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73957665"/>
    <s v="BILLS PAYMENT"/>
    <s v="2/23/2023 8:53:33 PM"/>
    <s v="UP SETTLEMENT"/>
    <s v="2/24/2023 12:00:00 AM"/>
    <s v="2/24/2023 12:00:00 AM"/>
    <n v="35198"/>
    <s v="2/23/2023 12:00:00 AM"/>
    <n v="458372"/>
    <n v="2643818451"/>
    <n v="4818714"/>
    <n v="2692440"/>
    <s v=""/>
    <n v="99739576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6163946"/>
    <n v="566"/>
    <n v="210847"/>
    <s v="ACCESS BANK NIGERIA PLC"/>
    <n v="566"/>
    <n v="22312357665"/>
    <n v="9973957665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25027-Umar Yusuf -1110126163946-PortalAccessFee:1000-AccreditationFee:5000-RegFee:2650"/>
    <s v="0517021001-20125027-Umar Yusuf -1110126163946-PortalAccessFee:1000-AccreditationFee:5000-RegFee:2650"/>
    <s v="PaymentRef=1110126163946"/>
    <s v="NAME:=Umar Yusuf |Payment Ref:=1110126163946|Description:=0517021001-20125027-Umar Yusuf -1110126163946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67789674"/>
    <s v="BILLS PAYMENT"/>
    <s v="2/23/2023 2:11:13 PM"/>
    <s v="UP SETTLEMENT"/>
    <s v="2/24/2023 12:00:00 AM"/>
    <s v="2/23/2023 12:00:00 AM"/>
    <n v="35191"/>
    <s v="2/23/2023 12:00:00 AM"/>
    <n v="954010"/>
    <n v="2643064373"/>
    <n v="3989435"/>
    <n v="2692440"/>
    <s v=""/>
    <n v="996778967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3192643"/>
    <n v="566"/>
    <n v="513877"/>
    <s v="ACCESS BANK NIGERIA PLC"/>
    <n v="566"/>
    <n v="22312389674"/>
    <n v="9967789674"/>
    <s v="PAYA"/>
    <s v="904402******6255"/>
    <s v="0690422290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32092-Muhammad MUHAMMAD -1110143192643-PortalAccessFee:1000-AccreditationFee:5000-RegF"/>
    <s v="0517021001-17132092-Muhammad MUHAMMAD -1110143192643-PortalAccessFee:1000-AccreditationFee:5000-RegF"/>
    <s v="PaymentRef=1110143192643"/>
    <s v="NAME:=Muhammad MUHAMMAD |Payment Ref:=1110143192643|Description:=0517021001-17132092-Muhammad MUHAMMAD -1110143192643-PortalAccessFee:1000-AccreditationFee:5000-RegF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65531172"/>
    <s v="BILLS PAYMENT"/>
    <s v="2/23/2023 11:42:13 AM"/>
    <s v="UP SETTLEMENT"/>
    <s v="2/24/2023 12:00:00 AM"/>
    <s v="2/23/2023 12:00:00 AM"/>
    <n v="35190"/>
    <s v="2/23/2023 12:00:00 AM"/>
    <n v="775004"/>
    <n v="2642934896"/>
    <n v="3989435"/>
    <n v="2692440"/>
    <s v=""/>
    <n v="99655311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37396024"/>
    <n v="566"/>
    <n v="831613"/>
    <s v="ACCESS BANK NIGERIA PLC"/>
    <n v="566"/>
    <n v="22312331172"/>
    <n v="9965531172"/>
    <s v="PAYA"/>
    <s v="904402******6308"/>
    <s v="0801649268"/>
    <s v=""/>
    <s v="ACCE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E07068055362-Ibrahim Suleiman Abubakar-11137396024-InterFacultyTransfer:10350"/>
    <s v="0517021001-E07068055362-Ibrahim Suleiman Abubakar-11137396024-InterFacultyTransfer:10350"/>
    <s v="PaymentRef=11137396024"/>
    <s v="NAME:=Ibrahim Suleiman Abubakar|Payment Ref:=11137396024|Description:=0517021001-E07068055362-Ibrahim Suleiman Abubakar-11137396024-InterFacultyTransfer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677160007932"/>
    <s v="BILLS PAYMENT"/>
    <s v="2/23/2023 2:46:54 PM"/>
    <s v="UP SETTLEMENT"/>
    <s v="2/24/2023 12:00:00 AM"/>
    <s v="2/23/2023 12:00:00 AM"/>
    <s v=""/>
    <s v="2/23/2023 12:00:00 AM"/>
    <n v="842840"/>
    <n v="56677160007932"/>
    <n v="3941609"/>
    <s v=""/>
    <s v=""/>
    <n v="677160007932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7160007932"/>
    <s v=""/>
    <s v="PAYA"/>
    <s v="950101******4227"/>
    <s v=""/>
    <n v="7032286462"/>
    <s v="UPPA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BasharHASSAN|ReceiptID:=1110123051541|Description:=0517021001-18119033-BasharHASSAN-1110123051541-PortalAccessFee:1000-AccreditationFee:5000-RegFee:5"/>
    <s v="NAME:=BasharHASSAN|ReceiptID:=1110123051541|Description:=0517021001-18119033-BasharHASSAN-1110123051541-PortalAccessFee:1000-AccreditationFee:5000-RegFee:5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7160007932&quot;,&quot;TransId&quot;:&quot;16500434&quot;,&quot;AuthRef&quot;:&quot;842840&quot;,&quot;Date&quot;:&quot;23Feb,202302:46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963800066"/>
    <s v="BILLS PAYMENT"/>
    <s v="2/23/2023 9:45:00 AM"/>
    <s v="UP SETTLEMENT"/>
    <s v="2/24/2023 12:00:00 AM"/>
    <s v="2/23/2023 12:00:00 AM"/>
    <n v="35187"/>
    <s v="2/23/2023 12:00:00 AM"/>
    <n v="145858"/>
    <n v="2642517942"/>
    <n v="8689922"/>
    <n v="1001420"/>
    <n v="25591181"/>
    <n v="996380006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32562856"/>
    <n v="566"/>
    <n v="611570"/>
    <s v="GTBANK PLC"/>
    <n v="566"/>
    <n v="9963800066"/>
    <n v="9963800066"/>
    <s v="MAST"/>
    <s v="539983******8449"/>
    <s v="3520364498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2201001-Faruku Dikko -1110132562856-PortalAccessFee:1000-AccreditationFee:5000-RegFee:1"/>
    <s v="0517021001-222201001-Faruku Dikko -1110132562856-PortalAccessFee:1000-AccreditationFee:5000-RegFee:1"/>
    <s v="HEAD1=1110132562856"/>
    <s v="NAME:=Faruku Dikko |Payment Ref:=1110132562856|Description:=0517021001-222201001-Faruku Dikko -1110132562856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66880243"/>
    <s v="BILLS PAYMENT"/>
    <s v="2/23/2023 1:10:02 PM"/>
    <s v="UP SETTLEMENT"/>
    <s v="2/24/2023 12:00:00 AM"/>
    <s v="2/23/2023 12:00:00 AM"/>
    <n v="35189"/>
    <s v="2/23/2023 12:00:00 AM"/>
    <n v="105978"/>
    <n v="2642742850"/>
    <n v="8689922"/>
    <n v="2692440"/>
    <s v=""/>
    <n v="996688024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2511252"/>
    <n v="566"/>
    <n v="842491"/>
    <s v="HOPE PSBank"/>
    <n v="566"/>
    <n v="9966880243"/>
    <n v="9966880243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2108007-ABUBAKAR MUSA -1110132511252-PortalAccessFee:1000-AccreditationFee:5000-RegFee:"/>
    <s v="0517021001-222108007-ABUBAKAR MUSA -1110132511252-PortalAccessFee:1000-AccreditationFee:5000-RegFee:"/>
    <s v="PaymentRef=1110132511252"/>
    <s v="NAME:=ABUBAKAR MUSA |Payment Ref:=1110132511252|Description:=0517021001-222108007-ABUBAKAR MUSA -1110132511252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62256939"/>
    <s v="BILLS PAYMENT"/>
    <s v="2/23/2023 7:16:47 AM"/>
    <s v="UP SETTLEMENT"/>
    <s v="2/24/2023 12:00:00 AM"/>
    <s v="2/23/2023 12:00:00 AM"/>
    <n v="35185"/>
    <s v="2/23/2023 12:00:00 AM"/>
    <n v="965141"/>
    <n v="2642373693"/>
    <n v="1352114"/>
    <n v="2692440"/>
    <s v=""/>
    <n v="996225693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8173364"/>
    <n v="566"/>
    <n v="329628"/>
    <s v="HOPE PSBank"/>
    <n v="566"/>
    <n v="9962256939"/>
    <n v="996225693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88-Yusuf Bello Aulah-1110108173364-PortalAccessFee:1000-AccreditationFee:5000-RegF"/>
    <s v="0517021001-221306288-Yusuf Bello Aulah-1110108173364-PortalAccessFee:1000-AccreditationFee:5000-RegF"/>
    <s v="PaymentRef=1110108173364"/>
    <s v="NAME:=Yusuf Bello Aulah|Payment Ref:=1110108173364|Description:=0517021001-221306288-Yusuf Bello Aulah-1110108173364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62264435"/>
    <s v="BILLS PAYMENT"/>
    <s v="2/23/2023 7:18:14 AM"/>
    <s v="UP SETTLEMENT"/>
    <s v="2/24/2023 12:00:00 AM"/>
    <s v="2/23/2023 12:00:00 AM"/>
    <n v="35185"/>
    <s v="2/23/2023 12:00:00 AM"/>
    <n v="877523"/>
    <n v="2642373695"/>
    <n v="1352114"/>
    <n v="2692440"/>
    <s v=""/>
    <n v="99622644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172560"/>
    <n v="566"/>
    <n v="334728"/>
    <s v="HOPE PSBank"/>
    <n v="566"/>
    <n v="9962264435"/>
    <n v="9962264435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3087-Muhammad Bello -1110141172560-PortalAccessFee:1000-AccreditationFee:5000-RegFee"/>
    <s v="0517021001-221303087-Muhammad Bello -1110141172560-PortalAccessFee:1000-AccreditationFee:5000-RegFee"/>
    <s v="PaymentRef=1110141172560"/>
    <s v="NAME:=Muhammad Bello |Payment Ref:=1110141172560|Description:=0517021001-221303087-Muhammad Bello -1110141172560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62233159"/>
    <s v="BILLS PAYMENT"/>
    <s v="2/23/2023 7:12:10 AM"/>
    <s v="UP SETTLEMENT"/>
    <s v="2/24/2023 12:00:00 AM"/>
    <s v="2/23/2023 12:00:00 AM"/>
    <n v="35185"/>
    <s v="2/23/2023 12:00:00 AM"/>
    <n v="520333"/>
    <n v="2642373665"/>
    <n v="1352114"/>
    <n v="2692440"/>
    <s v=""/>
    <n v="99622331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3113150"/>
    <n v="566"/>
    <n v="312976"/>
    <s v="HOPE PSBank"/>
    <n v="566"/>
    <n v="9962233159"/>
    <n v="996223315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110-Tajudeen Aliyu -1110123113150-PortalAccessFee:1000-AccreditationFee:5000-RegFee"/>
    <s v="0517021001-221103110-Tajudeen Aliyu -1110123113150-PortalAccessFee:1000-AccreditationFee:5000-RegFee"/>
    <s v="PaymentRef=1110123113150"/>
    <s v="NAME:=Tajudeen Aliyu |Payment Ref:=1110123113150|Description:=0517021001-221103110-Tajudeen Aliyu -1110123113150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64968255"/>
    <s v="BILLS PAYMENT"/>
    <s v="2/23/2023 11:03:11 AM"/>
    <s v="UP SETTLEMENT"/>
    <s v="2/24/2023 12:00:00 AM"/>
    <s v="2/23/2023 12:00:00 AM"/>
    <n v="35190"/>
    <s v="2/23/2023 12:00:00 AM"/>
    <n v="850714"/>
    <n v="2642934472"/>
    <n v="3941609"/>
    <n v="2692440"/>
    <s v=""/>
    <n v="996496825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0092748"/>
    <n v="566"/>
    <n v="375085"/>
    <s v="HOPE PSBank"/>
    <n v="566"/>
    <n v="9964968255"/>
    <n v="9964968255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76-Hauwa Bello -1110110092748-PortalAccessFee:1000-AccreditationFee:5000-RegFee:10"/>
    <s v="0517021001-221308176-Hauwa Bello -1110110092748-PortalAccessFee:1000-AccreditationFee:5000-RegFee:10"/>
    <s v="PaymentRef=1110110092748"/>
    <s v="NAME:=Hauwa Bello |Payment Ref:=1110110092748|Description:=0517021001-221308176-Hauwa Bello -1110110092748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63983308"/>
    <s v="BILLS PAYMENT"/>
    <s v="2/23/2023 9:58:06 AM"/>
    <s v="UP SETTLEMENT"/>
    <s v="2/24/2023 12:00:00 AM"/>
    <s v="2/23/2023 12:00:00 AM"/>
    <n v="35187"/>
    <s v="2/23/2023 12:00:00 AM"/>
    <n v="282561"/>
    <n v="2642557922"/>
    <n v="5869417"/>
    <n v="2692440"/>
    <s v=""/>
    <n v="99639833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6573855"/>
    <n v="566"/>
    <n v="623756"/>
    <s v="HOPE PSBank"/>
    <n v="566"/>
    <n v="9963983308"/>
    <n v="9963983308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4299-Abdulraheem Mustapha Muyideen-1110116573855-PortalAccessFee:1000-AccreditationF"/>
    <s v="0517021001-221304299-Abdulraheem Mustapha Muyideen-1110116573855-PortalAccessFee:1000-AccreditationF"/>
    <s v="PaymentRef=1110116573855"/>
    <s v="NAME:=Abdulraheem Mustapha Muyideen|Payment Ref:=1110116573855|Description:=0517021001-221304299-Abdulraheem Mustapha Muyideen-1110116573855-PortalAccessFee:1000-Accreditation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69253747"/>
    <s v="BILLS PAYMENT"/>
    <s v="2/23/2023 3:51:02 PM"/>
    <s v="UP SETTLEMENT"/>
    <s v="2/24/2023 12:00:00 AM"/>
    <s v="2/23/2023 12:00:00 AM"/>
    <n v="35192"/>
    <s v="2/23/2023 12:00:00 AM"/>
    <n v="765828"/>
    <n v="2643137512"/>
    <n v="3078526"/>
    <n v="2692440"/>
    <s v=""/>
    <n v="996925374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9423849"/>
    <n v="566"/>
    <n v="679959"/>
    <s v="HOPE PSBank"/>
    <n v="566"/>
    <n v="9969253747"/>
    <n v="9969253747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202061-Saifullahi BELLO -11059423849-PortalAccessFee:1000-:-RegFee:30650"/>
    <s v="0521104002-GNP2202061-Saifullahi BELLO -11059423849-PortalAccessFee:1000-:-RegFee:30650"/>
    <s v="PaymentRef=11059423849"/>
    <s v="NAME:=Saifullahi BELLO |Payment Ref:=11059423849|Description:=0521104002-GNP2202061-Saifullahi BELLO -11059423849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969236384"/>
    <s v="BILLS PAYMENT"/>
    <s v="2/23/2023 3:49:56 PM"/>
    <s v="UP SETTLEMENT"/>
    <s v="2/24/2023 12:00:00 AM"/>
    <s v="2/23/2023 12:00:00 AM"/>
    <n v="35191"/>
    <s v="2/23/2023 12:00:00 AM"/>
    <n v="588154"/>
    <n v="2643100155"/>
    <n v="3078526"/>
    <n v="2692440"/>
    <s v=""/>
    <n v="996923638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9372843"/>
    <n v="566"/>
    <n v="667155"/>
    <s v="HOPE PSBank"/>
    <n v="566"/>
    <n v="9969236384"/>
    <n v="9969236384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060-Isah USMAN -11019372843-PortalAccessFee:1000-:-RegFee:30650"/>
    <s v="0521104002-GNP2122060-Isah USMAN -11019372843-PortalAccessFee:1000-:-RegFee:30650"/>
    <s v="PaymentRef=11019372843"/>
    <s v="NAME:=Isah USMAN |Payment Ref:=11019372843|Description:=0521104002-GNP2122060-Isah USMAN -11019372843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969280856"/>
    <s v="BILLS PAYMENT"/>
    <s v="2/23/2023 3:52:45 PM"/>
    <s v="UP SETTLEMENT"/>
    <s v="2/24/2023 12:00:00 AM"/>
    <s v="2/23/2023 12:00:00 AM"/>
    <n v="35192"/>
    <s v="2/23/2023 12:00:00 AM"/>
    <n v="760529"/>
    <n v="2643137570"/>
    <n v="3078526"/>
    <n v="2692440"/>
    <s v=""/>
    <n v="996928085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2413345"/>
    <n v="566"/>
    <n v="699788"/>
    <s v="HOPE PSBank"/>
    <n v="566"/>
    <n v="9969280856"/>
    <n v="9969280856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195-Hauwau ABDULLAHI -11022413345-PortalAccessFee:1000-:-RegFee:30650"/>
    <s v="0521104002-GNP2122195-Hauwau ABDULLAHI -11022413345-PortalAccessFee:1000-:-RegFee:30650"/>
    <s v="PaymentRef=11022413345"/>
    <s v="NAME:=Hauwau ABDULLAHI |Payment Ref:=11022413345|Description:=0521104002-GNP2122195-Hauwau ABDULLAHI -11022413345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969267238"/>
    <s v="BILLS PAYMENT"/>
    <s v="2/23/2023 3:51:54 PM"/>
    <s v="UP SETTLEMENT"/>
    <s v="2/24/2023 12:00:00 AM"/>
    <s v="2/23/2023 12:00:00 AM"/>
    <n v="35192"/>
    <s v="2/23/2023 12:00:00 AM"/>
    <n v="84261"/>
    <n v="2643137539"/>
    <n v="3078526"/>
    <n v="2692440"/>
    <s v=""/>
    <n v="996926723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21403851"/>
    <n v="566"/>
    <n v="689889"/>
    <s v="HOPE PSBank"/>
    <n v="566"/>
    <n v="9969267238"/>
    <n v="9969267238"/>
    <s v="PAYA"/>
    <s v="980002******8192"/>
    <s v="1130039941"/>
    <s v=""/>
    <s v="HPSB"/>
    <n v="32000"/>
    <n v="32000"/>
    <n v="31000"/>
    <n v="350"/>
    <n v="30650"/>
    <n v="5394.4000000000005"/>
    <n v="24520"/>
    <n v="735.6"/>
    <n v="250"/>
    <n v="81.25"/>
    <n v="1000"/>
    <m/>
    <n v="18.75"/>
    <s v=""/>
    <s v=""/>
    <s v=""/>
    <s v=""/>
    <n v="566"/>
    <n v="566"/>
    <n v="32000"/>
    <n v="0.5"/>
    <n v="0"/>
    <n v="0.5"/>
    <n v="0.04"/>
    <n v="0"/>
    <n v="3199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0.5"/>
    <n v="0.04"/>
    <n v="2.0020566090040005E+19"/>
    <n v="3.4600356600000148E+18"/>
    <s v="0521104002-GNP2122192-Aisha BASHAR -11021403851-PortalAccessFee:1000-:-RegFee:30650"/>
    <s v="0521104002-GNP2122192-Aisha BASHAR -11021403851-PortalAccessFee:1000-:-RegFee:30650"/>
    <s v="PaymentRef=11021403851"/>
    <s v="NAME:=Aisha BASHAR |Payment Ref:=11021403851|Description:=0521104002-GNP2122192-Aisha BASHAR -11021403851-PortalAccessFee:1000-:-RegFee:30650"/>
    <s v="GENERAL"/>
    <s v=""/>
    <s v=""/>
    <s v=""/>
    <s v=""/>
    <s v=""/>
    <s v=""/>
    <s v=""/>
    <s v=""/>
    <s v=""/>
    <n v="32000"/>
    <n v="0"/>
    <n v="0"/>
    <s v=""/>
    <s v="N"/>
    <s v=""/>
    <n v="0"/>
  </r>
  <r>
    <n v="9964871613"/>
    <s v="BILLS PAYMENT"/>
    <s v="2/23/2023 10:56:39 AM"/>
    <s v="UP SETTLEMENT"/>
    <s v="2/24/2023 12:00:00 AM"/>
    <s v="2/23/2023 12:00:00 AM"/>
    <n v="35190"/>
    <s v="2/23/2023 12:00:00 AM"/>
    <n v="748055"/>
    <n v="2642934390"/>
    <n v="3941609"/>
    <n v="2692440"/>
    <s v=""/>
    <n v="996487161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0172063"/>
    <n v="566"/>
    <n v="297039"/>
    <s v="HOPE PSBank"/>
    <n v="566"/>
    <n v="9964871613"/>
    <n v="9964871613"/>
    <s v="PAYA"/>
    <s v="980002******9129"/>
    <s v="1130043106"/>
    <s v=""/>
    <s v="HPSB"/>
    <n v="61457.5"/>
    <n v="61350"/>
    <n v="55350"/>
    <n v="350"/>
    <n v="55000"/>
    <n v="9680.0000000000018"/>
    <n v="44000"/>
    <n v="1320"/>
    <n v="250"/>
    <n v="81.25"/>
    <n v="1000"/>
    <n v="5000"/>
    <n v="18.75"/>
    <m/>
    <m/>
    <s v=""/>
    <s v=""/>
    <n v="566"/>
    <n v="566"/>
    <n v="61457.5"/>
    <n v="350"/>
    <n v="0"/>
    <n v="350"/>
    <n v="26.25"/>
    <n v="0"/>
    <n v="610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61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31154-Muhammad Nusaiba -1110130172063-PortalAccessFee:1000-AccreditationFee:5000-RegFe"/>
    <s v="0517021001-18131154-Muhammad Nusaiba -1110130172063-PortalAccessFee:1000-AccreditationFee:5000-RegFe"/>
    <s v="PaymentRef=1110130172063"/>
    <s v="NAME:=Muhammad Nusaiba |Payment Ref:=1110130172063|Description:=0517021001-18131154-Muhammad Nusaiba -1110130172063-PortalAccessFee:1000-AccreditationFee:5000-RegFe"/>
    <s v="GENERAL"/>
    <s v=""/>
    <s v=""/>
    <s v=""/>
    <s v=""/>
    <s v=""/>
    <s v=""/>
    <s v=""/>
    <s v=""/>
    <s v=""/>
    <n v="61457.5"/>
    <n v="0"/>
    <n v="0"/>
    <s v=""/>
    <s v="N"/>
    <s v=""/>
    <n v="0"/>
  </r>
  <r>
    <n v="9974856046"/>
    <s v="BILLS PAYMENT"/>
    <s v="2/23/2023 11:32:13 PM"/>
    <s v="UP SETTLEMENT"/>
    <s v="2/24/2023 12:00:00 AM"/>
    <s v="2/24/2023 12:00:00 AM"/>
    <n v="35200"/>
    <s v="2/23/2023 12:00:00 AM"/>
    <n v="942474"/>
    <n v="2643873564"/>
    <n v="1371693"/>
    <n v="1001449"/>
    <n v="25593100"/>
    <n v="9974856046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7591348"/>
    <n v="566"/>
    <n v="739053"/>
    <s v="GTBANK PLC"/>
    <n v="566"/>
    <n v="9974856046"/>
    <n v="9974856046"/>
    <s v="MAST"/>
    <s v="539983******8141"/>
    <s v="611042750701005900"/>
    <s v=""/>
    <s v="GTHO"/>
    <n v="96157.5"/>
    <n v="96050"/>
    <n v="90050"/>
    <n v="350"/>
    <n v="89700"/>
    <n v="15787.2"/>
    <n v="71760"/>
    <n v="2152.8000000000002"/>
    <n v="250"/>
    <n v="81.25"/>
    <n v="1000"/>
    <n v="5000"/>
    <n v="18.75"/>
    <s v=""/>
    <s v=""/>
    <s v=""/>
    <s v=""/>
    <n v="566"/>
    <n v="566"/>
    <n v="96157.5"/>
    <n v="350"/>
    <n v="0"/>
    <n v="350"/>
    <n v="26.25"/>
    <n v="0"/>
    <n v="9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9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n v="2.0020566000040006E+19"/>
    <n v="3.0040567E+19"/>
    <s v="0517021001-18117021-Umar Faruk -1110117591348-PortalAccessFee:1000-AccreditationFee:5000-RegFee:8970"/>
    <s v="0517021001-18117021-Umar Faruk -1110117591348-PortalAccessFee:1000-AccreditationFee:5000-RegFee:8970"/>
    <s v="HEAD1=1110117591348"/>
    <s v="NAME:=Umar Faruk |Payment Ref:=1110117591348|Description:=0517021001-18117021-Umar Faruk -1110117591348-PortalAccessFee:1000-AccreditationFee:5000-RegFee:8970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969295822"/>
    <s v="BILLS PAYMENT"/>
    <s v="2/23/2023 3:53:44 PM"/>
    <s v="UP SETTLEMENT"/>
    <s v="2/24/2023 12:00:00 AM"/>
    <s v="2/23/2023 12:00:00 AM"/>
    <n v="35192"/>
    <s v="2/23/2023 12:00:00 AM"/>
    <n v="204528"/>
    <n v="2643137599"/>
    <n v="3078526"/>
    <n v="2692440"/>
    <s v=""/>
    <n v="996929582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3442763"/>
    <n v="566"/>
    <n v="710718"/>
    <s v="HOPE PSBank"/>
    <n v="566"/>
    <n v="9969295822"/>
    <n v="9969295822"/>
    <s v="PAYA"/>
    <s v="980002******8192"/>
    <s v="1130039941"/>
    <s v=""/>
    <s v="HPSB"/>
    <n v="152000"/>
    <n v="152000"/>
    <n v="151000"/>
    <n v="350"/>
    <n v="150650"/>
    <n v="26514.400000000001"/>
    <n v="120520"/>
    <n v="3615.6"/>
    <n v="250"/>
    <n v="81.25"/>
    <n v="1000"/>
    <m/>
    <n v="18.75"/>
    <s v=""/>
    <s v=""/>
    <s v=""/>
    <s v=""/>
    <n v="566"/>
    <n v="566"/>
    <n v="152000"/>
    <n v="350"/>
    <n v="0"/>
    <n v="350"/>
    <n v="26.25"/>
    <n v="0"/>
    <n v="15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5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021101-Nusiba  SALIHI Sodangi-11053442763-PortalAccessFee:1350-:-RegFee:150650"/>
    <s v="0521104002-GNP2021101-Nusiba  SALIHI Sodangi-11053442763-PortalAccessFee:1350-:-RegFee:150650"/>
    <s v="PaymentRef=11053442763"/>
    <s v="NAME:=Nusiba  SALIHI Sodangi|Payment Ref:=11053442763|Description:=0521104002-GNP2021101-Nusiba  SALIHI Sodangi-11053442763-PortalAccessFee:1350-:-RegFee:150650"/>
    <s v="GENERAL"/>
    <s v=""/>
    <s v=""/>
    <s v=""/>
    <s v=""/>
    <s v=""/>
    <s v=""/>
    <s v=""/>
    <s v=""/>
    <s v=""/>
    <n v="152000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9FCD4-FF91-4C67-80AB-F3F39E8FACA0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BAE-3F5E-4776-B37C-50031AE38DB4}">
  <dimension ref="A3:J8"/>
  <sheetViews>
    <sheetView workbookViewId="0">
      <selection activeCell="D19" sqref="D19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363</v>
      </c>
      <c r="B3" t="s">
        <v>365</v>
      </c>
      <c r="C3" t="s">
        <v>366</v>
      </c>
      <c r="D3" t="s">
        <v>367</v>
      </c>
      <c r="E3" t="s">
        <v>368</v>
      </c>
      <c r="F3" t="s">
        <v>369</v>
      </c>
      <c r="G3" t="s">
        <v>370</v>
      </c>
      <c r="H3" t="s">
        <v>371</v>
      </c>
      <c r="I3" t="s">
        <v>372</v>
      </c>
      <c r="J3" t="s">
        <v>373</v>
      </c>
    </row>
    <row r="4" spans="1:10" x14ac:dyDescent="0.25">
      <c r="A4" s="12" t="s">
        <v>312</v>
      </c>
      <c r="B4" s="13">
        <v>4000</v>
      </c>
      <c r="C4" s="13">
        <v>466.40000000000003</v>
      </c>
      <c r="D4" s="13">
        <v>2120</v>
      </c>
      <c r="E4" s="13">
        <v>63.6</v>
      </c>
      <c r="F4" s="13">
        <v>250</v>
      </c>
      <c r="G4" s="13">
        <v>81.25</v>
      </c>
      <c r="H4" s="13">
        <v>1000</v>
      </c>
      <c r="I4" s="13"/>
      <c r="J4" s="13">
        <v>18.75</v>
      </c>
    </row>
    <row r="5" spans="1:10" x14ac:dyDescent="0.25">
      <c r="A5" s="12" t="s">
        <v>223</v>
      </c>
      <c r="B5" s="13">
        <v>280000</v>
      </c>
      <c r="C5" s="13">
        <v>48092</v>
      </c>
      <c r="D5" s="13">
        <v>218600</v>
      </c>
      <c r="E5" s="13">
        <v>6558</v>
      </c>
      <c r="F5" s="13">
        <v>1250</v>
      </c>
      <c r="G5" s="13">
        <v>406.25</v>
      </c>
      <c r="H5" s="13">
        <v>5000</v>
      </c>
      <c r="I5" s="13"/>
      <c r="J5" s="13">
        <v>93.75</v>
      </c>
    </row>
    <row r="6" spans="1:10" x14ac:dyDescent="0.25">
      <c r="A6" s="12" t="s">
        <v>155</v>
      </c>
      <c r="B6" s="13">
        <v>344150</v>
      </c>
      <c r="C6" s="13">
        <v>43912</v>
      </c>
      <c r="D6" s="13">
        <v>199600</v>
      </c>
      <c r="E6" s="13">
        <v>5988</v>
      </c>
      <c r="F6" s="13">
        <v>4750</v>
      </c>
      <c r="G6" s="13">
        <v>1543.75</v>
      </c>
      <c r="H6" s="13">
        <v>18000</v>
      </c>
      <c r="I6" s="13">
        <v>70000</v>
      </c>
      <c r="J6" s="13">
        <v>356.25</v>
      </c>
    </row>
    <row r="7" spans="1:10" x14ac:dyDescent="0.25">
      <c r="A7" s="12" t="s">
        <v>174</v>
      </c>
      <c r="B7" s="13">
        <v>19500</v>
      </c>
      <c r="C7" s="13">
        <v>2358.4</v>
      </c>
      <c r="D7" s="13">
        <v>10720</v>
      </c>
      <c r="E7" s="13">
        <v>321.59999999999997</v>
      </c>
      <c r="F7" s="13">
        <v>1500</v>
      </c>
      <c r="G7" s="13">
        <v>487.5</v>
      </c>
      <c r="H7" s="13">
        <v>4000</v>
      </c>
      <c r="I7" s="13"/>
      <c r="J7" s="13">
        <v>112.5</v>
      </c>
    </row>
    <row r="8" spans="1:10" x14ac:dyDescent="0.25">
      <c r="A8" s="12" t="s">
        <v>364</v>
      </c>
      <c r="B8" s="13">
        <v>647650</v>
      </c>
      <c r="C8" s="13">
        <v>94828.799999999988</v>
      </c>
      <c r="D8" s="13">
        <v>431040</v>
      </c>
      <c r="E8" s="13">
        <v>12931.2</v>
      </c>
      <c r="F8" s="13">
        <v>7750</v>
      </c>
      <c r="G8" s="13">
        <v>2518.75</v>
      </c>
      <c r="H8" s="13">
        <v>28000</v>
      </c>
      <c r="I8" s="13">
        <v>70000</v>
      </c>
      <c r="J8" s="13">
        <v>581.25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102A-561F-4400-A1FA-6AD1D0C1AF98}">
  <dimension ref="A1:EV32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352</v>
      </c>
      <c r="AU1" s="1" t="s">
        <v>353</v>
      </c>
      <c r="AV1" s="1" t="s">
        <v>354</v>
      </c>
      <c r="AW1" s="2" t="s">
        <v>355</v>
      </c>
      <c r="AX1" s="3" t="s">
        <v>356</v>
      </c>
      <c r="AY1" s="4" t="s">
        <v>357</v>
      </c>
      <c r="AZ1" s="1" t="s">
        <v>358</v>
      </c>
      <c r="BA1" s="4" t="s">
        <v>359</v>
      </c>
      <c r="BB1" s="4" t="s">
        <v>360</v>
      </c>
      <c r="BC1" s="1" t="s">
        <v>361</v>
      </c>
      <c r="BD1" s="1" t="s">
        <v>362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9970036185</v>
      </c>
      <c r="B2" t="s">
        <v>170</v>
      </c>
      <c r="C2" t="s">
        <v>216</v>
      </c>
      <c r="D2" t="s">
        <v>143</v>
      </c>
      <c r="E2" t="s">
        <v>144</v>
      </c>
      <c r="F2" t="s">
        <v>145</v>
      </c>
      <c r="G2">
        <v>35192</v>
      </c>
      <c r="H2" t="s">
        <v>145</v>
      </c>
      <c r="I2">
        <v>903706</v>
      </c>
      <c r="J2">
        <v>2643138541</v>
      </c>
      <c r="K2">
        <v>3078526</v>
      </c>
      <c r="L2">
        <v>2692440</v>
      </c>
      <c r="M2" t="s">
        <v>146</v>
      </c>
      <c r="N2">
        <v>9970036185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172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173</v>
      </c>
      <c r="AB2" t="s">
        <v>146</v>
      </c>
      <c r="AC2">
        <v>200185</v>
      </c>
      <c r="AD2" t="s">
        <v>174</v>
      </c>
      <c r="AE2" t="s">
        <v>156</v>
      </c>
      <c r="AF2" t="s">
        <v>217</v>
      </c>
      <c r="AG2">
        <v>566</v>
      </c>
      <c r="AH2">
        <v>289131</v>
      </c>
      <c r="AI2" t="s">
        <v>158</v>
      </c>
      <c r="AJ2">
        <v>566</v>
      </c>
      <c r="AK2">
        <v>9970036185</v>
      </c>
      <c r="AL2">
        <v>9970036185</v>
      </c>
      <c r="AM2" t="s">
        <v>159</v>
      </c>
      <c r="AN2" t="s">
        <v>218</v>
      </c>
      <c r="AO2" t="s">
        <v>219</v>
      </c>
      <c r="AP2" t="s">
        <v>146</v>
      </c>
      <c r="AQ2" t="s">
        <v>162</v>
      </c>
      <c r="AR2">
        <v>2457.5</v>
      </c>
      <c r="AS2">
        <v>2350</v>
      </c>
      <c r="AT2" s="5">
        <f t="shared" ref="AT2:AT32" si="0">AS2-BB2-BC2</f>
        <v>2350</v>
      </c>
      <c r="AU2" s="5">
        <v>350</v>
      </c>
      <c r="AV2" s="5">
        <f t="shared" ref="AV2:AV32" si="1">AT2-AU2</f>
        <v>2000</v>
      </c>
      <c r="AW2" s="6">
        <f t="shared" ref="AW2:AW32" si="2">17.6%*AV2</f>
        <v>352.00000000000006</v>
      </c>
      <c r="AX2" s="7">
        <f t="shared" ref="AX2:AX32" si="3">80%*AV2</f>
        <v>1600</v>
      </c>
      <c r="AY2" s="8">
        <f t="shared" ref="AY2:AY32" si="4">AV2*2.4%</f>
        <v>48</v>
      </c>
      <c r="AZ2" s="5">
        <v>250</v>
      </c>
      <c r="BA2" s="9">
        <f t="shared" ref="BA2:BA32" si="5">100-BD2</f>
        <v>81.25</v>
      </c>
      <c r="BB2" s="9"/>
      <c r="BC2" s="10"/>
      <c r="BD2" s="5">
        <f t="shared" ref="BD2:BD32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2457.5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2456.9625000000001</v>
      </c>
      <c r="BR2">
        <v>0</v>
      </c>
      <c r="BS2">
        <v>0.04</v>
      </c>
      <c r="BT2" t="s">
        <v>146</v>
      </c>
      <c r="BU2">
        <v>59536659</v>
      </c>
      <c r="BV2" t="s">
        <v>163</v>
      </c>
      <c r="BW2">
        <v>0</v>
      </c>
      <c r="BX2">
        <v>0</v>
      </c>
      <c r="BY2" t="s">
        <v>164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158</v>
      </c>
      <c r="CK2">
        <v>10</v>
      </c>
      <c r="CL2">
        <v>0</v>
      </c>
      <c r="CM2">
        <v>0</v>
      </c>
      <c r="CN2">
        <v>2457.5</v>
      </c>
      <c r="CO2" t="s">
        <v>150</v>
      </c>
      <c r="CP2">
        <v>0</v>
      </c>
      <c r="CQ2">
        <v>0</v>
      </c>
      <c r="CR2">
        <v>0</v>
      </c>
      <c r="CS2" t="s">
        <v>165</v>
      </c>
      <c r="CT2">
        <v>0</v>
      </c>
      <c r="CU2">
        <v>0</v>
      </c>
      <c r="CV2">
        <v>0</v>
      </c>
      <c r="CW2" t="s">
        <v>156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166</v>
      </c>
      <c r="DE2">
        <v>0</v>
      </c>
      <c r="DF2">
        <v>0</v>
      </c>
      <c r="DG2">
        <v>0</v>
      </c>
      <c r="DH2" t="s">
        <v>150</v>
      </c>
      <c r="DI2">
        <v>0</v>
      </c>
      <c r="DJ2">
        <v>0</v>
      </c>
      <c r="DK2">
        <v>0</v>
      </c>
      <c r="DL2" t="s">
        <v>156</v>
      </c>
      <c r="DM2">
        <v>45</v>
      </c>
      <c r="DN2">
        <v>0</v>
      </c>
      <c r="DO2" t="s">
        <v>156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174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220</v>
      </c>
      <c r="EC2" t="s">
        <v>220</v>
      </c>
      <c r="ED2" t="s">
        <v>217</v>
      </c>
      <c r="EE2" t="s">
        <v>221</v>
      </c>
      <c r="EF2" t="s">
        <v>164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2457.5</v>
      </c>
      <c r="EQ2">
        <v>0</v>
      </c>
      <c r="ER2">
        <v>0</v>
      </c>
      <c r="ES2" t="s">
        <v>146</v>
      </c>
      <c r="ET2" t="s">
        <v>169</v>
      </c>
      <c r="EU2" t="s">
        <v>146</v>
      </c>
      <c r="EV2">
        <v>0</v>
      </c>
    </row>
    <row r="3" spans="1:152" x14ac:dyDescent="0.25">
      <c r="A3">
        <v>9968224814</v>
      </c>
      <c r="B3" t="s">
        <v>170</v>
      </c>
      <c r="C3" t="s">
        <v>288</v>
      </c>
      <c r="D3" t="s">
        <v>143</v>
      </c>
      <c r="E3" t="s">
        <v>144</v>
      </c>
      <c r="F3" t="s">
        <v>145</v>
      </c>
      <c r="G3">
        <v>35191</v>
      </c>
      <c r="H3" t="s">
        <v>145</v>
      </c>
      <c r="I3">
        <v>260678</v>
      </c>
      <c r="J3">
        <v>2643064655</v>
      </c>
      <c r="K3">
        <v>3078526</v>
      </c>
      <c r="L3">
        <v>2692440</v>
      </c>
      <c r="M3" t="s">
        <v>146</v>
      </c>
      <c r="N3">
        <v>9968224814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172</v>
      </c>
      <c r="U3" t="s">
        <v>151</v>
      </c>
      <c r="V3">
        <v>4814</v>
      </c>
      <c r="W3" t="s">
        <v>152</v>
      </c>
      <c r="X3" t="s">
        <v>151</v>
      </c>
      <c r="Y3">
        <v>44</v>
      </c>
      <c r="Z3" t="s">
        <v>153</v>
      </c>
      <c r="AA3" t="s">
        <v>173</v>
      </c>
      <c r="AB3" t="s">
        <v>146</v>
      </c>
      <c r="AC3">
        <v>200185</v>
      </c>
      <c r="AD3" t="s">
        <v>174</v>
      </c>
      <c r="AE3" t="s">
        <v>156</v>
      </c>
      <c r="AF3" t="s">
        <v>289</v>
      </c>
      <c r="AG3">
        <v>566</v>
      </c>
      <c r="AH3">
        <v>851974</v>
      </c>
      <c r="AI3" t="s">
        <v>158</v>
      </c>
      <c r="AJ3">
        <v>566</v>
      </c>
      <c r="AK3">
        <v>9968224814</v>
      </c>
      <c r="AL3">
        <v>9968224814</v>
      </c>
      <c r="AM3" t="s">
        <v>159</v>
      </c>
      <c r="AN3" t="s">
        <v>290</v>
      </c>
      <c r="AO3" t="s">
        <v>291</v>
      </c>
      <c r="AP3" t="s">
        <v>146</v>
      </c>
      <c r="AQ3" t="s">
        <v>162</v>
      </c>
      <c r="AR3">
        <v>2457.5</v>
      </c>
      <c r="AS3">
        <v>2350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G3" t="s">
        <v>146</v>
      </c>
      <c r="BH3" t="s">
        <v>146</v>
      </c>
      <c r="BI3">
        <v>566</v>
      </c>
      <c r="BJ3">
        <v>566</v>
      </c>
      <c r="BK3">
        <v>2457.5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2456.9625000000001</v>
      </c>
      <c r="BR3">
        <v>0</v>
      </c>
      <c r="BS3">
        <v>0.04</v>
      </c>
      <c r="BT3" t="s">
        <v>146</v>
      </c>
      <c r="BU3">
        <v>59536659</v>
      </c>
      <c r="BV3" t="s">
        <v>163</v>
      </c>
      <c r="BW3">
        <v>0</v>
      </c>
      <c r="BX3">
        <v>0</v>
      </c>
      <c r="BY3" t="s">
        <v>164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158</v>
      </c>
      <c r="CK3">
        <v>10</v>
      </c>
      <c r="CL3">
        <v>0</v>
      </c>
      <c r="CM3">
        <v>0</v>
      </c>
      <c r="CN3">
        <v>2457.5</v>
      </c>
      <c r="CO3" t="s">
        <v>150</v>
      </c>
      <c r="CP3">
        <v>0</v>
      </c>
      <c r="CQ3">
        <v>0</v>
      </c>
      <c r="CR3">
        <v>0</v>
      </c>
      <c r="CS3" t="s">
        <v>165</v>
      </c>
      <c r="CT3">
        <v>0</v>
      </c>
      <c r="CU3">
        <v>0</v>
      </c>
      <c r="CV3">
        <v>0</v>
      </c>
      <c r="CW3" t="s">
        <v>156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166</v>
      </c>
      <c r="DE3">
        <v>0</v>
      </c>
      <c r="DF3">
        <v>0</v>
      </c>
      <c r="DG3">
        <v>0</v>
      </c>
      <c r="DH3" t="s">
        <v>150</v>
      </c>
      <c r="DI3">
        <v>0</v>
      </c>
      <c r="DJ3">
        <v>0</v>
      </c>
      <c r="DK3">
        <v>0</v>
      </c>
      <c r="DL3" t="s">
        <v>156</v>
      </c>
      <c r="DM3">
        <v>45</v>
      </c>
      <c r="DN3">
        <v>0</v>
      </c>
      <c r="DO3" t="s">
        <v>156</v>
      </c>
      <c r="DP3">
        <v>45</v>
      </c>
      <c r="DQ3">
        <v>0</v>
      </c>
      <c r="DR3" t="s">
        <v>146</v>
      </c>
      <c r="DS3" t="s">
        <v>146</v>
      </c>
      <c r="DT3" t="s">
        <v>146</v>
      </c>
      <c r="DU3" t="s">
        <v>174</v>
      </c>
      <c r="DV3">
        <v>0</v>
      </c>
      <c r="DW3">
        <v>0</v>
      </c>
      <c r="DX3">
        <v>0.5</v>
      </c>
      <c r="DY3">
        <v>0.04</v>
      </c>
      <c r="DZ3">
        <v>2.0020566090040005E+19</v>
      </c>
      <c r="EA3">
        <v>3.4600356600000148E+18</v>
      </c>
      <c r="EB3" t="s">
        <v>292</v>
      </c>
      <c r="EC3" t="s">
        <v>292</v>
      </c>
      <c r="ED3" t="s">
        <v>289</v>
      </c>
      <c r="EE3" t="s">
        <v>293</v>
      </c>
      <c r="EF3" t="s">
        <v>164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2457.5</v>
      </c>
      <c r="EQ3">
        <v>0</v>
      </c>
      <c r="ER3">
        <v>0</v>
      </c>
      <c r="ES3" t="s">
        <v>146</v>
      </c>
      <c r="ET3" t="s">
        <v>169</v>
      </c>
      <c r="EU3" t="s">
        <v>146</v>
      </c>
      <c r="EV3">
        <v>0</v>
      </c>
    </row>
    <row r="4" spans="1:152" x14ac:dyDescent="0.25">
      <c r="A4">
        <v>9965413531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>
        <v>35190</v>
      </c>
      <c r="H4" t="s">
        <v>145</v>
      </c>
      <c r="I4">
        <v>833433</v>
      </c>
      <c r="J4">
        <v>2642934808</v>
      </c>
      <c r="K4">
        <v>3941609</v>
      </c>
      <c r="L4">
        <v>2692440</v>
      </c>
      <c r="M4" t="s">
        <v>146</v>
      </c>
      <c r="N4">
        <v>9965413531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154</v>
      </c>
      <c r="AB4" t="s">
        <v>146</v>
      </c>
      <c r="AC4">
        <v>200239</v>
      </c>
      <c r="AD4" t="s">
        <v>155</v>
      </c>
      <c r="AE4" t="s">
        <v>156</v>
      </c>
      <c r="AF4" t="s">
        <v>157</v>
      </c>
      <c r="AG4">
        <v>566</v>
      </c>
      <c r="AH4">
        <v>736384</v>
      </c>
      <c r="AI4" t="s">
        <v>158</v>
      </c>
      <c r="AJ4">
        <v>566</v>
      </c>
      <c r="AK4">
        <v>9965413531</v>
      </c>
      <c r="AL4">
        <v>9965413531</v>
      </c>
      <c r="AM4" t="s">
        <v>159</v>
      </c>
      <c r="AN4" t="s">
        <v>160</v>
      </c>
      <c r="AO4" t="s">
        <v>161</v>
      </c>
      <c r="AP4" t="s">
        <v>146</v>
      </c>
      <c r="AQ4" t="s">
        <v>162</v>
      </c>
      <c r="AR4">
        <v>3457.5</v>
      </c>
      <c r="AS4">
        <v>3350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5"/>
        <v>81.25</v>
      </c>
      <c r="BB4" s="9">
        <v>1000</v>
      </c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3457.5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3456.9625000000001</v>
      </c>
      <c r="BR4">
        <v>0</v>
      </c>
      <c r="BS4">
        <v>0.04</v>
      </c>
      <c r="BT4" t="s">
        <v>146</v>
      </c>
      <c r="BU4">
        <v>59536659</v>
      </c>
      <c r="BV4" t="s">
        <v>163</v>
      </c>
      <c r="BW4">
        <v>0</v>
      </c>
      <c r="BX4">
        <v>0</v>
      </c>
      <c r="BY4" t="s">
        <v>164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158</v>
      </c>
      <c r="CK4">
        <v>10</v>
      </c>
      <c r="CL4">
        <v>0</v>
      </c>
      <c r="CM4">
        <v>0</v>
      </c>
      <c r="CN4">
        <v>3457.5</v>
      </c>
      <c r="CO4" t="s">
        <v>150</v>
      </c>
      <c r="CP4">
        <v>0</v>
      </c>
      <c r="CQ4">
        <v>0</v>
      </c>
      <c r="CR4">
        <v>0</v>
      </c>
      <c r="CS4" t="s">
        <v>165</v>
      </c>
      <c r="CT4">
        <v>0</v>
      </c>
      <c r="CU4">
        <v>0</v>
      </c>
      <c r="CV4">
        <v>0</v>
      </c>
      <c r="CW4" t="s">
        <v>156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166</v>
      </c>
      <c r="DE4">
        <v>0</v>
      </c>
      <c r="DF4">
        <v>0</v>
      </c>
      <c r="DG4">
        <v>0</v>
      </c>
      <c r="DH4" t="s">
        <v>150</v>
      </c>
      <c r="DI4">
        <v>0</v>
      </c>
      <c r="DJ4">
        <v>0</v>
      </c>
      <c r="DK4">
        <v>0</v>
      </c>
      <c r="DL4" t="s">
        <v>156</v>
      </c>
      <c r="DM4">
        <v>45</v>
      </c>
      <c r="DN4">
        <v>0</v>
      </c>
      <c r="DO4" t="s">
        <v>156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155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167</v>
      </c>
      <c r="EC4" t="s">
        <v>167</v>
      </c>
      <c r="ED4" t="s">
        <v>157</v>
      </c>
      <c r="EE4" t="s">
        <v>168</v>
      </c>
      <c r="EF4" t="s">
        <v>164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3457.5</v>
      </c>
      <c r="EQ4">
        <v>0</v>
      </c>
      <c r="ER4">
        <v>0</v>
      </c>
      <c r="ES4" t="s">
        <v>146</v>
      </c>
      <c r="ET4" t="s">
        <v>169</v>
      </c>
      <c r="EU4" t="s">
        <v>146</v>
      </c>
      <c r="EV4">
        <v>0</v>
      </c>
    </row>
    <row r="5" spans="1:152" x14ac:dyDescent="0.25">
      <c r="A5">
        <v>9967898153</v>
      </c>
      <c r="B5" t="s">
        <v>141</v>
      </c>
      <c r="C5" t="s">
        <v>196</v>
      </c>
      <c r="D5" t="s">
        <v>143</v>
      </c>
      <c r="E5" t="s">
        <v>144</v>
      </c>
      <c r="F5" t="s">
        <v>145</v>
      </c>
      <c r="G5">
        <v>35191</v>
      </c>
      <c r="H5" t="s">
        <v>145</v>
      </c>
      <c r="I5">
        <v>968612</v>
      </c>
      <c r="J5">
        <v>2643064421</v>
      </c>
      <c r="K5">
        <v>3989435</v>
      </c>
      <c r="L5">
        <v>2692440</v>
      </c>
      <c r="M5" t="s">
        <v>146</v>
      </c>
      <c r="N5">
        <v>9967898153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150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154</v>
      </c>
      <c r="AB5" t="s">
        <v>146</v>
      </c>
      <c r="AC5">
        <v>200239</v>
      </c>
      <c r="AD5" t="s">
        <v>155</v>
      </c>
      <c r="AE5" t="s">
        <v>156</v>
      </c>
      <c r="AF5" t="s">
        <v>197</v>
      </c>
      <c r="AG5">
        <v>566</v>
      </c>
      <c r="AH5">
        <v>588694</v>
      </c>
      <c r="AI5" t="s">
        <v>153</v>
      </c>
      <c r="AJ5">
        <v>566</v>
      </c>
      <c r="AK5">
        <v>22312398153</v>
      </c>
      <c r="AL5">
        <v>9967898153</v>
      </c>
      <c r="AM5" t="s">
        <v>159</v>
      </c>
      <c r="AN5" t="s">
        <v>198</v>
      </c>
      <c r="AO5" t="s">
        <v>199</v>
      </c>
      <c r="AP5" t="s">
        <v>146</v>
      </c>
      <c r="AQ5" t="s">
        <v>193</v>
      </c>
      <c r="AR5">
        <v>3457.5</v>
      </c>
      <c r="AS5">
        <v>3350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5"/>
        <v>81.25</v>
      </c>
      <c r="BB5" s="9">
        <v>1000</v>
      </c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3457.5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3456.9625000000001</v>
      </c>
      <c r="BR5">
        <v>0</v>
      </c>
      <c r="BS5">
        <v>0.04</v>
      </c>
      <c r="BT5" t="s">
        <v>146</v>
      </c>
      <c r="BU5">
        <v>59536659</v>
      </c>
      <c r="BV5" t="s">
        <v>163</v>
      </c>
      <c r="BW5">
        <v>0</v>
      </c>
      <c r="BX5">
        <v>0</v>
      </c>
      <c r="BY5" t="s">
        <v>164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153</v>
      </c>
      <c r="CK5">
        <v>10</v>
      </c>
      <c r="CL5">
        <v>0</v>
      </c>
      <c r="CM5">
        <v>0</v>
      </c>
      <c r="CN5">
        <v>3457.5</v>
      </c>
      <c r="CO5" t="s">
        <v>150</v>
      </c>
      <c r="CP5">
        <v>0</v>
      </c>
      <c r="CQ5">
        <v>0</v>
      </c>
      <c r="CR5">
        <v>0</v>
      </c>
      <c r="CS5" t="s">
        <v>165</v>
      </c>
      <c r="CT5">
        <v>0</v>
      </c>
      <c r="CU5">
        <v>0</v>
      </c>
      <c r="CV5">
        <v>0</v>
      </c>
      <c r="CW5" t="s">
        <v>156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166</v>
      </c>
      <c r="DE5">
        <v>0</v>
      </c>
      <c r="DF5">
        <v>0</v>
      </c>
      <c r="DG5">
        <v>0</v>
      </c>
      <c r="DH5" t="s">
        <v>150</v>
      </c>
      <c r="DI5">
        <v>0</v>
      </c>
      <c r="DJ5">
        <v>0</v>
      </c>
      <c r="DK5">
        <v>0</v>
      </c>
      <c r="DL5" t="s">
        <v>156</v>
      </c>
      <c r="DM5">
        <v>45</v>
      </c>
      <c r="DN5">
        <v>0</v>
      </c>
      <c r="DO5" t="s">
        <v>156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155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3.0040566E+19</v>
      </c>
      <c r="EB5" t="s">
        <v>200</v>
      </c>
      <c r="EC5" t="s">
        <v>200</v>
      </c>
      <c r="ED5" t="s">
        <v>197</v>
      </c>
      <c r="EE5" t="s">
        <v>201</v>
      </c>
      <c r="EF5" t="s">
        <v>164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3457.5</v>
      </c>
      <c r="EQ5">
        <v>0</v>
      </c>
      <c r="ER5">
        <v>0</v>
      </c>
      <c r="ES5" t="s">
        <v>146</v>
      </c>
      <c r="ET5" t="s">
        <v>169</v>
      </c>
      <c r="EU5" t="s">
        <v>146</v>
      </c>
      <c r="EV5">
        <v>0</v>
      </c>
    </row>
    <row r="6" spans="1:152" x14ac:dyDescent="0.25">
      <c r="A6">
        <v>9965466352</v>
      </c>
      <c r="B6" t="s">
        <v>141</v>
      </c>
      <c r="C6" t="s">
        <v>267</v>
      </c>
      <c r="D6" t="s">
        <v>143</v>
      </c>
      <c r="E6" t="s">
        <v>144</v>
      </c>
      <c r="F6" t="s">
        <v>145</v>
      </c>
      <c r="G6">
        <v>35190</v>
      </c>
      <c r="H6" t="s">
        <v>145</v>
      </c>
      <c r="I6">
        <v>33332</v>
      </c>
      <c r="J6">
        <v>2642934841</v>
      </c>
      <c r="K6">
        <v>3941609</v>
      </c>
      <c r="L6">
        <v>2692440</v>
      </c>
      <c r="M6" t="s">
        <v>146</v>
      </c>
      <c r="N6">
        <v>9965466352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150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154</v>
      </c>
      <c r="AB6" t="s">
        <v>146</v>
      </c>
      <c r="AC6">
        <v>200239</v>
      </c>
      <c r="AD6" t="s">
        <v>155</v>
      </c>
      <c r="AE6" t="s">
        <v>156</v>
      </c>
      <c r="AF6" t="s">
        <v>268</v>
      </c>
      <c r="AG6">
        <v>566</v>
      </c>
      <c r="AH6">
        <v>780178</v>
      </c>
      <c r="AI6" t="s">
        <v>158</v>
      </c>
      <c r="AJ6">
        <v>566</v>
      </c>
      <c r="AK6">
        <v>9965466352</v>
      </c>
      <c r="AL6">
        <v>9965466352</v>
      </c>
      <c r="AM6" t="s">
        <v>159</v>
      </c>
      <c r="AN6" t="s">
        <v>160</v>
      </c>
      <c r="AO6" t="s">
        <v>161</v>
      </c>
      <c r="AP6" t="s">
        <v>146</v>
      </c>
      <c r="AQ6" t="s">
        <v>162</v>
      </c>
      <c r="AR6">
        <v>3457.5</v>
      </c>
      <c r="AS6">
        <v>3350</v>
      </c>
      <c r="AT6" s="5">
        <f t="shared" si="0"/>
        <v>2350</v>
      </c>
      <c r="AU6" s="5">
        <v>350</v>
      </c>
      <c r="AV6" s="5">
        <f t="shared" si="1"/>
        <v>2000</v>
      </c>
      <c r="AW6" s="6">
        <f t="shared" si="2"/>
        <v>352.00000000000006</v>
      </c>
      <c r="AX6" s="7">
        <f t="shared" si="3"/>
        <v>1600</v>
      </c>
      <c r="AY6" s="8">
        <f t="shared" si="4"/>
        <v>48</v>
      </c>
      <c r="AZ6" s="5">
        <v>250</v>
      </c>
      <c r="BA6" s="9">
        <f t="shared" si="5"/>
        <v>81.25</v>
      </c>
      <c r="BB6" s="9">
        <v>1000</v>
      </c>
      <c r="BC6" s="10"/>
      <c r="BD6" s="5">
        <f t="shared" si="6"/>
        <v>18.75</v>
      </c>
      <c r="BG6" t="s">
        <v>146</v>
      </c>
      <c r="BH6" t="s">
        <v>146</v>
      </c>
      <c r="BI6">
        <v>566</v>
      </c>
      <c r="BJ6">
        <v>566</v>
      </c>
      <c r="BK6">
        <v>3457.5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3456.9625000000001</v>
      </c>
      <c r="BR6">
        <v>0</v>
      </c>
      <c r="BS6">
        <v>0.04</v>
      </c>
      <c r="BT6" t="s">
        <v>146</v>
      </c>
      <c r="BU6">
        <v>59536659</v>
      </c>
      <c r="BV6" t="s">
        <v>163</v>
      </c>
      <c r="BW6">
        <v>0</v>
      </c>
      <c r="BX6">
        <v>0</v>
      </c>
      <c r="BY6" t="s">
        <v>164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158</v>
      </c>
      <c r="CK6">
        <v>10</v>
      </c>
      <c r="CL6">
        <v>0</v>
      </c>
      <c r="CM6">
        <v>0</v>
      </c>
      <c r="CN6">
        <v>3457.5</v>
      </c>
      <c r="CO6" t="s">
        <v>150</v>
      </c>
      <c r="CP6">
        <v>0</v>
      </c>
      <c r="CQ6">
        <v>0</v>
      </c>
      <c r="CR6">
        <v>0</v>
      </c>
      <c r="CS6" t="s">
        <v>165</v>
      </c>
      <c r="CT6">
        <v>0</v>
      </c>
      <c r="CU6">
        <v>0</v>
      </c>
      <c r="CV6">
        <v>0</v>
      </c>
      <c r="CW6" t="s">
        <v>156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166</v>
      </c>
      <c r="DE6">
        <v>0</v>
      </c>
      <c r="DF6">
        <v>0</v>
      </c>
      <c r="DG6">
        <v>0</v>
      </c>
      <c r="DH6" t="s">
        <v>150</v>
      </c>
      <c r="DI6">
        <v>0</v>
      </c>
      <c r="DJ6">
        <v>0</v>
      </c>
      <c r="DK6">
        <v>0</v>
      </c>
      <c r="DL6" t="s">
        <v>156</v>
      </c>
      <c r="DM6">
        <v>45</v>
      </c>
      <c r="DN6">
        <v>0</v>
      </c>
      <c r="DO6" t="s">
        <v>156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155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269</v>
      </c>
      <c r="EC6" t="s">
        <v>269</v>
      </c>
      <c r="ED6" t="s">
        <v>268</v>
      </c>
      <c r="EE6" t="s">
        <v>270</v>
      </c>
      <c r="EF6" t="s">
        <v>164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3457.5</v>
      </c>
      <c r="EQ6">
        <v>0</v>
      </c>
      <c r="ER6">
        <v>0</v>
      </c>
      <c r="ES6" t="s">
        <v>146</v>
      </c>
      <c r="ET6" t="s">
        <v>169</v>
      </c>
      <c r="EU6" t="s">
        <v>146</v>
      </c>
      <c r="EV6">
        <v>0</v>
      </c>
    </row>
    <row r="7" spans="1:152" x14ac:dyDescent="0.25">
      <c r="A7">
        <v>9965452515</v>
      </c>
      <c r="B7" t="s">
        <v>141</v>
      </c>
      <c r="C7" t="s">
        <v>298</v>
      </c>
      <c r="D7" t="s">
        <v>143</v>
      </c>
      <c r="E7" t="s">
        <v>144</v>
      </c>
      <c r="F7" t="s">
        <v>145</v>
      </c>
      <c r="G7">
        <v>35190</v>
      </c>
      <c r="H7" t="s">
        <v>145</v>
      </c>
      <c r="I7">
        <v>597734</v>
      </c>
      <c r="J7">
        <v>2642934831</v>
      </c>
      <c r="K7">
        <v>3941609</v>
      </c>
      <c r="L7">
        <v>2692440</v>
      </c>
      <c r="M7" t="s">
        <v>146</v>
      </c>
      <c r="N7">
        <v>9965452515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150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153</v>
      </c>
      <c r="AA7" t="s">
        <v>154</v>
      </c>
      <c r="AB7" t="s">
        <v>146</v>
      </c>
      <c r="AC7">
        <v>200239</v>
      </c>
      <c r="AD7" t="s">
        <v>155</v>
      </c>
      <c r="AE7" t="s">
        <v>156</v>
      </c>
      <c r="AF7" t="s">
        <v>299</v>
      </c>
      <c r="AG7">
        <v>566</v>
      </c>
      <c r="AH7">
        <v>769194</v>
      </c>
      <c r="AI7" t="s">
        <v>158</v>
      </c>
      <c r="AJ7">
        <v>566</v>
      </c>
      <c r="AK7">
        <v>9965452515</v>
      </c>
      <c r="AL7">
        <v>9965452515</v>
      </c>
      <c r="AM7" t="s">
        <v>159</v>
      </c>
      <c r="AN7" t="s">
        <v>160</v>
      </c>
      <c r="AO7" t="s">
        <v>161</v>
      </c>
      <c r="AP7" t="s">
        <v>146</v>
      </c>
      <c r="AQ7" t="s">
        <v>162</v>
      </c>
      <c r="AR7">
        <v>3457.5</v>
      </c>
      <c r="AS7">
        <v>3350</v>
      </c>
      <c r="AT7" s="5">
        <f t="shared" si="0"/>
        <v>2350</v>
      </c>
      <c r="AU7" s="5">
        <v>350</v>
      </c>
      <c r="AV7" s="5">
        <f t="shared" si="1"/>
        <v>2000</v>
      </c>
      <c r="AW7" s="6">
        <f t="shared" si="2"/>
        <v>352.00000000000006</v>
      </c>
      <c r="AX7" s="7">
        <f t="shared" si="3"/>
        <v>1600</v>
      </c>
      <c r="AY7" s="8">
        <f t="shared" si="4"/>
        <v>48</v>
      </c>
      <c r="AZ7" s="5">
        <v>250</v>
      </c>
      <c r="BA7" s="9">
        <f t="shared" si="5"/>
        <v>81.25</v>
      </c>
      <c r="BB7" s="9">
        <v>1000</v>
      </c>
      <c r="BC7" s="10"/>
      <c r="BD7" s="5">
        <f t="shared" si="6"/>
        <v>18.75</v>
      </c>
      <c r="BG7" t="s">
        <v>146</v>
      </c>
      <c r="BH7" t="s">
        <v>146</v>
      </c>
      <c r="BI7">
        <v>566</v>
      </c>
      <c r="BJ7">
        <v>566</v>
      </c>
      <c r="BK7">
        <v>3457.5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3456.9625000000001</v>
      </c>
      <c r="BR7">
        <v>0</v>
      </c>
      <c r="BS7">
        <v>0.04</v>
      </c>
      <c r="BT7" t="s">
        <v>146</v>
      </c>
      <c r="BU7">
        <v>59536659</v>
      </c>
      <c r="BV7" t="s">
        <v>163</v>
      </c>
      <c r="BW7">
        <v>0</v>
      </c>
      <c r="BX7">
        <v>0</v>
      </c>
      <c r="BY7" t="s">
        <v>164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158</v>
      </c>
      <c r="CK7">
        <v>10</v>
      </c>
      <c r="CL7">
        <v>0</v>
      </c>
      <c r="CM7">
        <v>0</v>
      </c>
      <c r="CN7">
        <v>3457.5</v>
      </c>
      <c r="CO7" t="s">
        <v>150</v>
      </c>
      <c r="CP7">
        <v>0</v>
      </c>
      <c r="CQ7">
        <v>0</v>
      </c>
      <c r="CR7">
        <v>0</v>
      </c>
      <c r="CS7" t="s">
        <v>165</v>
      </c>
      <c r="CT7">
        <v>0</v>
      </c>
      <c r="CU7">
        <v>0</v>
      </c>
      <c r="CV7">
        <v>0</v>
      </c>
      <c r="CW7" t="s">
        <v>156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166</v>
      </c>
      <c r="DE7">
        <v>0</v>
      </c>
      <c r="DF7">
        <v>0</v>
      </c>
      <c r="DG7">
        <v>0</v>
      </c>
      <c r="DH7" t="s">
        <v>150</v>
      </c>
      <c r="DI7">
        <v>0</v>
      </c>
      <c r="DJ7">
        <v>0</v>
      </c>
      <c r="DK7">
        <v>0</v>
      </c>
      <c r="DL7" t="s">
        <v>156</v>
      </c>
      <c r="DM7">
        <v>45</v>
      </c>
      <c r="DN7">
        <v>0</v>
      </c>
      <c r="DO7" t="s">
        <v>156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155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300</v>
      </c>
      <c r="EC7" t="s">
        <v>300</v>
      </c>
      <c r="ED7" t="s">
        <v>299</v>
      </c>
      <c r="EE7" t="s">
        <v>301</v>
      </c>
      <c r="EF7" t="s">
        <v>164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3457.5</v>
      </c>
      <c r="EQ7">
        <v>0</v>
      </c>
      <c r="ER7">
        <v>0</v>
      </c>
      <c r="ES7" t="s">
        <v>146</v>
      </c>
      <c r="ET7" t="s">
        <v>169</v>
      </c>
      <c r="EU7" t="s">
        <v>146</v>
      </c>
      <c r="EV7">
        <v>0</v>
      </c>
    </row>
    <row r="8" spans="1:152" x14ac:dyDescent="0.25">
      <c r="A8">
        <v>9970040329</v>
      </c>
      <c r="B8" t="s">
        <v>141</v>
      </c>
      <c r="C8" t="s">
        <v>346</v>
      </c>
      <c r="D8" t="s">
        <v>143</v>
      </c>
      <c r="E8" t="s">
        <v>144</v>
      </c>
      <c r="F8" t="s">
        <v>144</v>
      </c>
      <c r="G8">
        <v>35193</v>
      </c>
      <c r="H8" t="s">
        <v>145</v>
      </c>
      <c r="I8">
        <v>320553</v>
      </c>
      <c r="J8">
        <v>2643226086</v>
      </c>
      <c r="K8">
        <v>2566797</v>
      </c>
      <c r="L8">
        <v>1001436</v>
      </c>
      <c r="M8">
        <v>25592498</v>
      </c>
      <c r="N8">
        <v>9970040329</v>
      </c>
      <c r="O8">
        <v>123</v>
      </c>
      <c r="P8" t="s">
        <v>147</v>
      </c>
      <c r="Q8" t="s">
        <v>148</v>
      </c>
      <c r="R8" t="s">
        <v>149</v>
      </c>
      <c r="S8" t="s">
        <v>328</v>
      </c>
      <c r="T8" t="s">
        <v>321</v>
      </c>
      <c r="U8" t="s">
        <v>329</v>
      </c>
      <c r="V8">
        <v>5999</v>
      </c>
      <c r="W8" t="s">
        <v>330</v>
      </c>
      <c r="X8" t="s">
        <v>329</v>
      </c>
      <c r="Y8">
        <v>63</v>
      </c>
      <c r="Z8" t="s">
        <v>231</v>
      </c>
      <c r="AA8" t="s">
        <v>154</v>
      </c>
      <c r="AB8" t="s">
        <v>146</v>
      </c>
      <c r="AC8">
        <v>300135</v>
      </c>
      <c r="AD8" t="s">
        <v>174</v>
      </c>
      <c r="AE8" t="s">
        <v>156</v>
      </c>
      <c r="AF8" t="s">
        <v>347</v>
      </c>
      <c r="AG8">
        <v>566</v>
      </c>
      <c r="AH8">
        <v>229938</v>
      </c>
      <c r="AI8" t="s">
        <v>332</v>
      </c>
      <c r="AJ8">
        <v>566</v>
      </c>
      <c r="AK8">
        <v>9970040329</v>
      </c>
      <c r="AL8">
        <v>9970040329</v>
      </c>
      <c r="AM8" t="s">
        <v>333</v>
      </c>
      <c r="AN8" t="s">
        <v>348</v>
      </c>
      <c r="AO8" t="s">
        <v>349</v>
      </c>
      <c r="AP8" t="s">
        <v>146</v>
      </c>
      <c r="AQ8" t="s">
        <v>336</v>
      </c>
      <c r="AR8">
        <v>3807.5</v>
      </c>
      <c r="AS8">
        <v>3700</v>
      </c>
      <c r="AT8" s="5">
        <f t="shared" si="0"/>
        <v>2700</v>
      </c>
      <c r="AU8" s="5">
        <v>350</v>
      </c>
      <c r="AV8" s="5">
        <f t="shared" si="1"/>
        <v>2350</v>
      </c>
      <c r="AW8" s="6">
        <f t="shared" si="2"/>
        <v>413.6</v>
      </c>
      <c r="AX8" s="7">
        <f t="shared" si="3"/>
        <v>1880</v>
      </c>
      <c r="AY8" s="8">
        <f t="shared" si="4"/>
        <v>56.4</v>
      </c>
      <c r="AZ8" s="5">
        <v>250</v>
      </c>
      <c r="BA8" s="9">
        <f t="shared" si="5"/>
        <v>81.25</v>
      </c>
      <c r="BB8" s="9">
        <v>1000</v>
      </c>
      <c r="BC8" s="10"/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3807.5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3806.9625000000001</v>
      </c>
      <c r="BR8">
        <v>0</v>
      </c>
      <c r="BS8">
        <v>0.04</v>
      </c>
      <c r="BT8" t="s">
        <v>146</v>
      </c>
      <c r="BU8">
        <v>6067466</v>
      </c>
      <c r="BV8" t="s">
        <v>337</v>
      </c>
      <c r="BW8">
        <v>0</v>
      </c>
      <c r="BX8">
        <v>0</v>
      </c>
      <c r="BY8" t="s">
        <v>164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332</v>
      </c>
      <c r="CK8">
        <v>10</v>
      </c>
      <c r="CL8">
        <v>0</v>
      </c>
      <c r="CM8">
        <v>0</v>
      </c>
      <c r="CN8">
        <v>3807.5</v>
      </c>
      <c r="CO8" t="s">
        <v>150</v>
      </c>
      <c r="CP8">
        <v>0</v>
      </c>
      <c r="CQ8">
        <v>0</v>
      </c>
      <c r="CR8">
        <v>0</v>
      </c>
      <c r="CS8" t="s">
        <v>150</v>
      </c>
      <c r="CT8">
        <v>0</v>
      </c>
      <c r="CU8">
        <v>0</v>
      </c>
      <c r="CV8">
        <v>0</v>
      </c>
      <c r="CW8" t="s">
        <v>156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166</v>
      </c>
      <c r="DE8">
        <v>10</v>
      </c>
      <c r="DF8">
        <v>0</v>
      </c>
      <c r="DG8">
        <v>0</v>
      </c>
      <c r="DH8" t="s">
        <v>150</v>
      </c>
      <c r="DI8">
        <v>25</v>
      </c>
      <c r="DJ8">
        <v>0</v>
      </c>
      <c r="DK8">
        <v>0</v>
      </c>
      <c r="DL8" t="s">
        <v>156</v>
      </c>
      <c r="DM8">
        <v>25</v>
      </c>
      <c r="DN8">
        <v>0</v>
      </c>
      <c r="DO8" t="s">
        <v>156</v>
      </c>
      <c r="DP8">
        <v>0</v>
      </c>
      <c r="DQ8">
        <v>0</v>
      </c>
      <c r="DR8" t="s">
        <v>146</v>
      </c>
      <c r="DS8" t="s">
        <v>146</v>
      </c>
      <c r="DT8" t="s">
        <v>146</v>
      </c>
      <c r="DU8" t="s">
        <v>174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3.0040567E+19</v>
      </c>
      <c r="EB8" t="s">
        <v>350</v>
      </c>
      <c r="EC8" t="s">
        <v>350</v>
      </c>
      <c r="ED8" t="s">
        <v>347</v>
      </c>
      <c r="EE8" t="s">
        <v>351</v>
      </c>
      <c r="EF8" t="s">
        <v>164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3807.5</v>
      </c>
      <c r="EQ8">
        <v>0</v>
      </c>
      <c r="ER8">
        <v>0</v>
      </c>
      <c r="ES8" t="s">
        <v>146</v>
      </c>
      <c r="ET8" t="s">
        <v>169</v>
      </c>
      <c r="EU8" t="s">
        <v>146</v>
      </c>
      <c r="EV8">
        <v>0</v>
      </c>
    </row>
    <row r="9" spans="1:152" x14ac:dyDescent="0.25">
      <c r="A9">
        <v>9963103422</v>
      </c>
      <c r="B9" t="s">
        <v>170</v>
      </c>
      <c r="C9" t="s">
        <v>171</v>
      </c>
      <c r="D9" t="s">
        <v>143</v>
      </c>
      <c r="E9" t="s">
        <v>144</v>
      </c>
      <c r="F9" t="s">
        <v>145</v>
      </c>
      <c r="G9">
        <v>35186</v>
      </c>
      <c r="H9" t="s">
        <v>145</v>
      </c>
      <c r="I9">
        <v>145037</v>
      </c>
      <c r="J9">
        <v>2642467615</v>
      </c>
      <c r="K9">
        <v>5869417</v>
      </c>
      <c r="L9">
        <v>2692440</v>
      </c>
      <c r="M9" t="s">
        <v>146</v>
      </c>
      <c r="N9">
        <v>9963103422</v>
      </c>
      <c r="O9">
        <v>123</v>
      </c>
      <c r="P9" t="s">
        <v>147</v>
      </c>
      <c r="Q9" t="s">
        <v>148</v>
      </c>
      <c r="R9" t="s">
        <v>149</v>
      </c>
      <c r="S9">
        <v>250100000000001</v>
      </c>
      <c r="T9" t="s">
        <v>172</v>
      </c>
      <c r="U9" t="s">
        <v>151</v>
      </c>
      <c r="V9">
        <v>4814</v>
      </c>
      <c r="W9" t="s">
        <v>152</v>
      </c>
      <c r="X9" t="s">
        <v>151</v>
      </c>
      <c r="Y9">
        <v>44</v>
      </c>
      <c r="Z9" t="s">
        <v>153</v>
      </c>
      <c r="AA9" t="s">
        <v>173</v>
      </c>
      <c r="AB9" t="s">
        <v>146</v>
      </c>
      <c r="AC9">
        <v>200185</v>
      </c>
      <c r="AD9" t="s">
        <v>174</v>
      </c>
      <c r="AE9" t="s">
        <v>156</v>
      </c>
      <c r="AF9" t="s">
        <v>175</v>
      </c>
      <c r="AG9">
        <v>566</v>
      </c>
      <c r="AH9">
        <v>933389</v>
      </c>
      <c r="AI9" t="s">
        <v>158</v>
      </c>
      <c r="AJ9">
        <v>566</v>
      </c>
      <c r="AK9">
        <v>9963103422</v>
      </c>
      <c r="AL9">
        <v>9963103422</v>
      </c>
      <c r="AM9" t="s">
        <v>159</v>
      </c>
      <c r="AN9" t="s">
        <v>176</v>
      </c>
      <c r="AO9" t="s">
        <v>177</v>
      </c>
      <c r="AP9" t="s">
        <v>146</v>
      </c>
      <c r="AQ9" t="s">
        <v>162</v>
      </c>
      <c r="AR9">
        <v>3807.5</v>
      </c>
      <c r="AS9">
        <v>3700</v>
      </c>
      <c r="AT9" s="5">
        <f t="shared" si="0"/>
        <v>2700</v>
      </c>
      <c r="AU9" s="5">
        <v>350</v>
      </c>
      <c r="AV9" s="5">
        <f t="shared" si="1"/>
        <v>2350</v>
      </c>
      <c r="AW9" s="6">
        <f t="shared" si="2"/>
        <v>413.6</v>
      </c>
      <c r="AX9" s="7">
        <f t="shared" si="3"/>
        <v>1880</v>
      </c>
      <c r="AY9" s="8">
        <f t="shared" si="4"/>
        <v>56.4</v>
      </c>
      <c r="AZ9" s="5">
        <v>250</v>
      </c>
      <c r="BA9" s="9">
        <f t="shared" si="5"/>
        <v>81.25</v>
      </c>
      <c r="BB9" s="9">
        <v>1000</v>
      </c>
      <c r="BC9" s="10"/>
      <c r="BD9" s="5">
        <f t="shared" si="6"/>
        <v>18.75</v>
      </c>
      <c r="BG9" t="s">
        <v>146</v>
      </c>
      <c r="BH9" t="s">
        <v>146</v>
      </c>
      <c r="BI9">
        <v>566</v>
      </c>
      <c r="BJ9">
        <v>566</v>
      </c>
      <c r="BK9">
        <v>3807.5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3806.9625000000001</v>
      </c>
      <c r="BR9">
        <v>0</v>
      </c>
      <c r="BS9">
        <v>0.04</v>
      </c>
      <c r="BT9" t="s">
        <v>146</v>
      </c>
      <c r="BU9">
        <v>59536659</v>
      </c>
      <c r="BV9" t="s">
        <v>163</v>
      </c>
      <c r="BW9">
        <v>0</v>
      </c>
      <c r="BX9">
        <v>0</v>
      </c>
      <c r="BY9" t="s">
        <v>164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158</v>
      </c>
      <c r="CK9">
        <v>10</v>
      </c>
      <c r="CL9">
        <v>0</v>
      </c>
      <c r="CM9">
        <v>0</v>
      </c>
      <c r="CN9">
        <v>3807.5</v>
      </c>
      <c r="CO9" t="s">
        <v>150</v>
      </c>
      <c r="CP9">
        <v>0</v>
      </c>
      <c r="CQ9">
        <v>0</v>
      </c>
      <c r="CR9">
        <v>0</v>
      </c>
      <c r="CS9" t="s">
        <v>165</v>
      </c>
      <c r="CT9">
        <v>0</v>
      </c>
      <c r="CU9">
        <v>0</v>
      </c>
      <c r="CV9">
        <v>0</v>
      </c>
      <c r="CW9" t="s">
        <v>156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166</v>
      </c>
      <c r="DE9">
        <v>0</v>
      </c>
      <c r="DF9">
        <v>0</v>
      </c>
      <c r="DG9">
        <v>0</v>
      </c>
      <c r="DH9" t="s">
        <v>150</v>
      </c>
      <c r="DI9">
        <v>0</v>
      </c>
      <c r="DJ9">
        <v>0</v>
      </c>
      <c r="DK9">
        <v>0</v>
      </c>
      <c r="DL9" t="s">
        <v>156</v>
      </c>
      <c r="DM9">
        <v>45</v>
      </c>
      <c r="DN9">
        <v>0</v>
      </c>
      <c r="DO9" t="s">
        <v>156</v>
      </c>
      <c r="DP9">
        <v>45</v>
      </c>
      <c r="DQ9">
        <v>0</v>
      </c>
      <c r="DR9" t="s">
        <v>146</v>
      </c>
      <c r="DS9" t="s">
        <v>146</v>
      </c>
      <c r="DT9" t="s">
        <v>146</v>
      </c>
      <c r="DU9" t="s">
        <v>174</v>
      </c>
      <c r="DV9">
        <v>0</v>
      </c>
      <c r="DW9">
        <v>0</v>
      </c>
      <c r="DX9">
        <v>0.5</v>
      </c>
      <c r="DY9">
        <v>0.04</v>
      </c>
      <c r="DZ9">
        <v>2.0020566090040005E+19</v>
      </c>
      <c r="EA9">
        <v>3.4600356600000148E+18</v>
      </c>
      <c r="EB9" t="s">
        <v>178</v>
      </c>
      <c r="EC9" t="s">
        <v>178</v>
      </c>
      <c r="ED9" t="s">
        <v>175</v>
      </c>
      <c r="EE9" t="s">
        <v>179</v>
      </c>
      <c r="EF9" t="s">
        <v>164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3807.5</v>
      </c>
      <c r="EQ9">
        <v>0</v>
      </c>
      <c r="ER9">
        <v>0</v>
      </c>
      <c r="ES9" t="s">
        <v>146</v>
      </c>
      <c r="ET9" t="s">
        <v>169</v>
      </c>
      <c r="EU9" t="s">
        <v>146</v>
      </c>
      <c r="EV9">
        <v>0</v>
      </c>
    </row>
    <row r="10" spans="1:152" x14ac:dyDescent="0.25">
      <c r="A10">
        <v>9969403106</v>
      </c>
      <c r="B10" t="s">
        <v>170</v>
      </c>
      <c r="C10" t="s">
        <v>239</v>
      </c>
      <c r="D10" t="s">
        <v>143</v>
      </c>
      <c r="E10" t="s">
        <v>144</v>
      </c>
      <c r="F10" t="s">
        <v>145</v>
      </c>
      <c r="G10">
        <v>35192</v>
      </c>
      <c r="H10" t="s">
        <v>145</v>
      </c>
      <c r="I10">
        <v>762951</v>
      </c>
      <c r="J10">
        <v>2643137724</v>
      </c>
      <c r="K10">
        <v>3078526</v>
      </c>
      <c r="L10">
        <v>2692440</v>
      </c>
      <c r="M10" t="s">
        <v>146</v>
      </c>
      <c r="N10">
        <v>9969403106</v>
      </c>
      <c r="O10">
        <v>123</v>
      </c>
      <c r="P10" t="s">
        <v>147</v>
      </c>
      <c r="Q10" t="s">
        <v>148</v>
      </c>
      <c r="R10" t="s">
        <v>149</v>
      </c>
      <c r="S10">
        <v>250100000000001</v>
      </c>
      <c r="T10" t="s">
        <v>172</v>
      </c>
      <c r="U10" t="s">
        <v>151</v>
      </c>
      <c r="V10">
        <v>4814</v>
      </c>
      <c r="W10" t="s">
        <v>152</v>
      </c>
      <c r="X10" t="s">
        <v>151</v>
      </c>
      <c r="Y10">
        <v>44</v>
      </c>
      <c r="Z10" t="s">
        <v>153</v>
      </c>
      <c r="AA10" t="s">
        <v>173</v>
      </c>
      <c r="AB10" t="s">
        <v>146</v>
      </c>
      <c r="AC10">
        <v>200185</v>
      </c>
      <c r="AD10" t="s">
        <v>174</v>
      </c>
      <c r="AE10" t="s">
        <v>156</v>
      </c>
      <c r="AF10" t="s">
        <v>240</v>
      </c>
      <c r="AG10">
        <v>566</v>
      </c>
      <c r="AH10">
        <v>789038</v>
      </c>
      <c r="AI10" t="s">
        <v>158</v>
      </c>
      <c r="AJ10">
        <v>566</v>
      </c>
      <c r="AK10">
        <v>9969403106</v>
      </c>
      <c r="AL10">
        <v>9969403106</v>
      </c>
      <c r="AM10" t="s">
        <v>159</v>
      </c>
      <c r="AN10" t="s">
        <v>241</v>
      </c>
      <c r="AO10" t="s">
        <v>242</v>
      </c>
      <c r="AP10" t="s">
        <v>146</v>
      </c>
      <c r="AQ10" t="s">
        <v>162</v>
      </c>
      <c r="AR10">
        <v>3807.5</v>
      </c>
      <c r="AS10">
        <v>3700</v>
      </c>
      <c r="AT10" s="5">
        <f t="shared" si="0"/>
        <v>2700</v>
      </c>
      <c r="AU10" s="5">
        <v>350</v>
      </c>
      <c r="AV10" s="5">
        <f t="shared" si="1"/>
        <v>2350</v>
      </c>
      <c r="AW10" s="6">
        <f t="shared" si="2"/>
        <v>413.6</v>
      </c>
      <c r="AX10" s="7">
        <f t="shared" si="3"/>
        <v>1880</v>
      </c>
      <c r="AY10" s="8">
        <f t="shared" si="4"/>
        <v>56.4</v>
      </c>
      <c r="AZ10" s="5">
        <v>250</v>
      </c>
      <c r="BA10" s="9">
        <f t="shared" si="5"/>
        <v>81.25</v>
      </c>
      <c r="BB10" s="9">
        <v>1000</v>
      </c>
      <c r="BC10" s="10"/>
      <c r="BD10" s="5">
        <f t="shared" si="6"/>
        <v>18.75</v>
      </c>
      <c r="BG10" t="s">
        <v>146</v>
      </c>
      <c r="BH10" t="s">
        <v>146</v>
      </c>
      <c r="BI10">
        <v>566</v>
      </c>
      <c r="BJ10">
        <v>566</v>
      </c>
      <c r="BK10">
        <v>3807.5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3806.9625000000001</v>
      </c>
      <c r="BR10">
        <v>0</v>
      </c>
      <c r="BS10">
        <v>0.04</v>
      </c>
      <c r="BT10" t="s">
        <v>146</v>
      </c>
      <c r="BU10">
        <v>59536659</v>
      </c>
      <c r="BV10" t="s">
        <v>163</v>
      </c>
      <c r="BW10">
        <v>0</v>
      </c>
      <c r="BX10">
        <v>0</v>
      </c>
      <c r="BY10" t="s">
        <v>164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158</v>
      </c>
      <c r="CK10">
        <v>10</v>
      </c>
      <c r="CL10">
        <v>0</v>
      </c>
      <c r="CM10">
        <v>0</v>
      </c>
      <c r="CN10">
        <v>3807.5</v>
      </c>
      <c r="CO10" t="s">
        <v>150</v>
      </c>
      <c r="CP10">
        <v>0</v>
      </c>
      <c r="CQ10">
        <v>0</v>
      </c>
      <c r="CR10">
        <v>0</v>
      </c>
      <c r="CS10" t="s">
        <v>165</v>
      </c>
      <c r="CT10">
        <v>0</v>
      </c>
      <c r="CU10">
        <v>0</v>
      </c>
      <c r="CV10">
        <v>0</v>
      </c>
      <c r="CW10" t="s">
        <v>156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166</v>
      </c>
      <c r="DE10">
        <v>0</v>
      </c>
      <c r="DF10">
        <v>0</v>
      </c>
      <c r="DG10">
        <v>0</v>
      </c>
      <c r="DH10" t="s">
        <v>150</v>
      </c>
      <c r="DI10">
        <v>0</v>
      </c>
      <c r="DJ10">
        <v>0</v>
      </c>
      <c r="DK10">
        <v>0</v>
      </c>
      <c r="DL10" t="s">
        <v>156</v>
      </c>
      <c r="DM10">
        <v>45</v>
      </c>
      <c r="DN10">
        <v>0</v>
      </c>
      <c r="DO10" t="s">
        <v>156</v>
      </c>
      <c r="DP10">
        <v>45</v>
      </c>
      <c r="DQ10">
        <v>0</v>
      </c>
      <c r="DR10" t="s">
        <v>146</v>
      </c>
      <c r="DS10" t="s">
        <v>146</v>
      </c>
      <c r="DT10" t="s">
        <v>146</v>
      </c>
      <c r="DU10" t="s">
        <v>174</v>
      </c>
      <c r="DV10">
        <v>0</v>
      </c>
      <c r="DW10">
        <v>0</v>
      </c>
      <c r="DX10">
        <v>0.5</v>
      </c>
      <c r="DY10">
        <v>0.04</v>
      </c>
      <c r="DZ10">
        <v>2.0020566090040005E+19</v>
      </c>
      <c r="EA10">
        <v>3.4600356600000148E+18</v>
      </c>
      <c r="EB10" t="s">
        <v>243</v>
      </c>
      <c r="EC10" t="s">
        <v>243</v>
      </c>
      <c r="ED10" t="s">
        <v>240</v>
      </c>
      <c r="EE10" t="s">
        <v>244</v>
      </c>
      <c r="EF10" t="s">
        <v>164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3807.5</v>
      </c>
      <c r="EQ10">
        <v>0</v>
      </c>
      <c r="ER10">
        <v>0</v>
      </c>
      <c r="ES10" t="s">
        <v>146</v>
      </c>
      <c r="ET10" t="s">
        <v>169</v>
      </c>
      <c r="EU10" t="s">
        <v>146</v>
      </c>
      <c r="EV10">
        <v>0</v>
      </c>
    </row>
    <row r="11" spans="1:152" x14ac:dyDescent="0.25">
      <c r="A11">
        <v>9972744547</v>
      </c>
      <c r="B11" t="s">
        <v>170</v>
      </c>
      <c r="C11" t="s">
        <v>294</v>
      </c>
      <c r="D11" t="s">
        <v>143</v>
      </c>
      <c r="E11" t="s">
        <v>144</v>
      </c>
      <c r="F11" t="s">
        <v>145</v>
      </c>
      <c r="G11">
        <v>35196</v>
      </c>
      <c r="H11" t="s">
        <v>145</v>
      </c>
      <c r="I11">
        <v>863310</v>
      </c>
      <c r="J11">
        <v>2643607009</v>
      </c>
      <c r="K11">
        <v>3285060</v>
      </c>
      <c r="L11">
        <v>2692440</v>
      </c>
      <c r="M11" t="s">
        <v>146</v>
      </c>
      <c r="N11">
        <v>9972744547</v>
      </c>
      <c r="O11">
        <v>123</v>
      </c>
      <c r="P11" t="s">
        <v>147</v>
      </c>
      <c r="Q11" t="s">
        <v>148</v>
      </c>
      <c r="R11" t="s">
        <v>149</v>
      </c>
      <c r="S11">
        <v>250100000000001</v>
      </c>
      <c r="T11" t="s">
        <v>172</v>
      </c>
      <c r="U11" t="s">
        <v>151</v>
      </c>
      <c r="V11">
        <v>4814</v>
      </c>
      <c r="W11" t="s">
        <v>152</v>
      </c>
      <c r="X11" t="s">
        <v>151</v>
      </c>
      <c r="Y11">
        <v>44</v>
      </c>
      <c r="Z11" t="s">
        <v>153</v>
      </c>
      <c r="AA11" t="s">
        <v>173</v>
      </c>
      <c r="AB11" t="s">
        <v>146</v>
      </c>
      <c r="AC11">
        <v>200185</v>
      </c>
      <c r="AD11" t="s">
        <v>174</v>
      </c>
      <c r="AE11" t="s">
        <v>156</v>
      </c>
      <c r="AF11" t="s">
        <v>295</v>
      </c>
      <c r="AG11">
        <v>566</v>
      </c>
      <c r="AH11">
        <v>233745</v>
      </c>
      <c r="AI11" t="s">
        <v>158</v>
      </c>
      <c r="AJ11">
        <v>566</v>
      </c>
      <c r="AK11">
        <v>9972744547</v>
      </c>
      <c r="AL11">
        <v>9972744547</v>
      </c>
      <c r="AM11" t="s">
        <v>159</v>
      </c>
      <c r="AN11" t="s">
        <v>241</v>
      </c>
      <c r="AO11" t="s">
        <v>242</v>
      </c>
      <c r="AP11" t="s">
        <v>146</v>
      </c>
      <c r="AQ11" t="s">
        <v>162</v>
      </c>
      <c r="AR11">
        <v>3807.5</v>
      </c>
      <c r="AS11">
        <v>3700</v>
      </c>
      <c r="AT11" s="5">
        <f t="shared" si="0"/>
        <v>2700</v>
      </c>
      <c r="AU11" s="5">
        <v>350</v>
      </c>
      <c r="AV11" s="5">
        <f t="shared" si="1"/>
        <v>2350</v>
      </c>
      <c r="AW11" s="6">
        <f t="shared" si="2"/>
        <v>413.6</v>
      </c>
      <c r="AX11" s="7">
        <f t="shared" si="3"/>
        <v>1880</v>
      </c>
      <c r="AY11" s="8">
        <f t="shared" si="4"/>
        <v>56.4</v>
      </c>
      <c r="AZ11" s="5">
        <v>250</v>
      </c>
      <c r="BA11" s="9">
        <f t="shared" si="5"/>
        <v>81.25</v>
      </c>
      <c r="BB11" s="9">
        <v>1000</v>
      </c>
      <c r="BC11" s="10"/>
      <c r="BD11" s="5">
        <f t="shared" si="6"/>
        <v>18.75</v>
      </c>
      <c r="BG11" t="s">
        <v>146</v>
      </c>
      <c r="BH11" t="s">
        <v>146</v>
      </c>
      <c r="BI11">
        <v>566</v>
      </c>
      <c r="BJ11">
        <v>566</v>
      </c>
      <c r="BK11">
        <v>3807.5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3806.9625000000001</v>
      </c>
      <c r="BR11">
        <v>0</v>
      </c>
      <c r="BS11">
        <v>0.04</v>
      </c>
      <c r="BT11" t="s">
        <v>146</v>
      </c>
      <c r="BU11">
        <v>59536659</v>
      </c>
      <c r="BV11" t="s">
        <v>163</v>
      </c>
      <c r="BW11">
        <v>0</v>
      </c>
      <c r="BX11">
        <v>0</v>
      </c>
      <c r="BY11" t="s">
        <v>164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158</v>
      </c>
      <c r="CK11">
        <v>10</v>
      </c>
      <c r="CL11">
        <v>0</v>
      </c>
      <c r="CM11">
        <v>0</v>
      </c>
      <c r="CN11">
        <v>3807.5</v>
      </c>
      <c r="CO11" t="s">
        <v>150</v>
      </c>
      <c r="CP11">
        <v>0</v>
      </c>
      <c r="CQ11">
        <v>0</v>
      </c>
      <c r="CR11">
        <v>0</v>
      </c>
      <c r="CS11" t="s">
        <v>165</v>
      </c>
      <c r="CT11">
        <v>0</v>
      </c>
      <c r="CU11">
        <v>0</v>
      </c>
      <c r="CV11">
        <v>0</v>
      </c>
      <c r="CW11" t="s">
        <v>156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166</v>
      </c>
      <c r="DE11">
        <v>0</v>
      </c>
      <c r="DF11">
        <v>0</v>
      </c>
      <c r="DG11">
        <v>0</v>
      </c>
      <c r="DH11" t="s">
        <v>150</v>
      </c>
      <c r="DI11">
        <v>0</v>
      </c>
      <c r="DJ11">
        <v>0</v>
      </c>
      <c r="DK11">
        <v>0</v>
      </c>
      <c r="DL11" t="s">
        <v>156</v>
      </c>
      <c r="DM11">
        <v>45</v>
      </c>
      <c r="DN11">
        <v>0</v>
      </c>
      <c r="DO11" t="s">
        <v>156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174</v>
      </c>
      <c r="DV11">
        <v>0</v>
      </c>
      <c r="DW11">
        <v>0</v>
      </c>
      <c r="DX11">
        <v>0.5</v>
      </c>
      <c r="DY11">
        <v>0.04</v>
      </c>
      <c r="DZ11">
        <v>2.0020566090040005E+19</v>
      </c>
      <c r="EA11">
        <v>3.4600356600000148E+18</v>
      </c>
      <c r="EB11" t="s">
        <v>296</v>
      </c>
      <c r="EC11" t="s">
        <v>296</v>
      </c>
      <c r="ED11" t="s">
        <v>295</v>
      </c>
      <c r="EE11" t="s">
        <v>297</v>
      </c>
      <c r="EF11" t="s">
        <v>164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3807.5</v>
      </c>
      <c r="EQ11">
        <v>0</v>
      </c>
      <c r="ER11">
        <v>0</v>
      </c>
      <c r="ES11" t="s">
        <v>146</v>
      </c>
      <c r="ET11" t="s">
        <v>169</v>
      </c>
      <c r="EU11" t="s">
        <v>146</v>
      </c>
      <c r="EV11">
        <v>0</v>
      </c>
    </row>
    <row r="12" spans="1:152" x14ac:dyDescent="0.25">
      <c r="A12">
        <v>9968138778</v>
      </c>
      <c r="B12" t="s">
        <v>141</v>
      </c>
      <c r="C12" t="s">
        <v>310</v>
      </c>
      <c r="D12" t="s">
        <v>143</v>
      </c>
      <c r="E12" t="s">
        <v>144</v>
      </c>
      <c r="F12" t="s">
        <v>145</v>
      </c>
      <c r="G12">
        <v>35191</v>
      </c>
      <c r="H12" t="s">
        <v>145</v>
      </c>
      <c r="I12">
        <v>549311</v>
      </c>
      <c r="J12">
        <v>2643064582</v>
      </c>
      <c r="K12">
        <v>3078526</v>
      </c>
      <c r="L12">
        <v>2692440</v>
      </c>
      <c r="M12" t="s">
        <v>146</v>
      </c>
      <c r="N12">
        <v>9968138778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150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153</v>
      </c>
      <c r="AA12" t="s">
        <v>311</v>
      </c>
      <c r="AB12" t="s">
        <v>146</v>
      </c>
      <c r="AC12">
        <v>200240</v>
      </c>
      <c r="AD12" t="s">
        <v>312</v>
      </c>
      <c r="AE12" t="s">
        <v>156</v>
      </c>
      <c r="AF12" t="s">
        <v>313</v>
      </c>
      <c r="AG12">
        <v>566</v>
      </c>
      <c r="AH12">
        <v>778978</v>
      </c>
      <c r="AI12" t="s">
        <v>158</v>
      </c>
      <c r="AJ12">
        <v>566</v>
      </c>
      <c r="AK12">
        <v>9968138778</v>
      </c>
      <c r="AL12">
        <v>9968138778</v>
      </c>
      <c r="AM12" t="s">
        <v>159</v>
      </c>
      <c r="AN12" t="s">
        <v>314</v>
      </c>
      <c r="AO12" t="s">
        <v>315</v>
      </c>
      <c r="AP12" t="s">
        <v>146</v>
      </c>
      <c r="AQ12" t="s">
        <v>162</v>
      </c>
      <c r="AR12">
        <v>4000</v>
      </c>
      <c r="AS12">
        <v>4000</v>
      </c>
      <c r="AT12" s="5">
        <f t="shared" si="0"/>
        <v>3000</v>
      </c>
      <c r="AU12" s="5">
        <v>350</v>
      </c>
      <c r="AV12" s="5">
        <f t="shared" si="1"/>
        <v>2650</v>
      </c>
      <c r="AW12" s="6">
        <f t="shared" si="2"/>
        <v>466.40000000000003</v>
      </c>
      <c r="AX12" s="7">
        <f t="shared" si="3"/>
        <v>2120</v>
      </c>
      <c r="AY12" s="8">
        <f t="shared" si="4"/>
        <v>63.6</v>
      </c>
      <c r="AZ12" s="5">
        <v>250</v>
      </c>
      <c r="BA12" s="9">
        <f t="shared" si="5"/>
        <v>81.25</v>
      </c>
      <c r="BB12" s="9">
        <v>1000</v>
      </c>
      <c r="BC12" s="10"/>
      <c r="BD12" s="5">
        <f t="shared" si="6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4000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3999.4625000000001</v>
      </c>
      <c r="BR12">
        <v>0</v>
      </c>
      <c r="BS12">
        <v>0.04</v>
      </c>
      <c r="BT12" t="s">
        <v>146</v>
      </c>
      <c r="BU12">
        <v>59536659</v>
      </c>
      <c r="BV12" t="s">
        <v>163</v>
      </c>
      <c r="BW12">
        <v>0</v>
      </c>
      <c r="BX12">
        <v>0</v>
      </c>
      <c r="BY12" t="s">
        <v>164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158</v>
      </c>
      <c r="CK12">
        <v>10</v>
      </c>
      <c r="CL12">
        <v>0</v>
      </c>
      <c r="CM12">
        <v>0</v>
      </c>
      <c r="CN12">
        <v>4000</v>
      </c>
      <c r="CO12" t="s">
        <v>150</v>
      </c>
      <c r="CP12">
        <v>0</v>
      </c>
      <c r="CQ12">
        <v>0</v>
      </c>
      <c r="CR12">
        <v>0</v>
      </c>
      <c r="CS12" t="s">
        <v>165</v>
      </c>
      <c r="CT12">
        <v>0</v>
      </c>
      <c r="CU12">
        <v>0</v>
      </c>
      <c r="CV12">
        <v>0</v>
      </c>
      <c r="CW12" t="s">
        <v>156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166</v>
      </c>
      <c r="DE12">
        <v>0</v>
      </c>
      <c r="DF12">
        <v>0</v>
      </c>
      <c r="DG12">
        <v>0</v>
      </c>
      <c r="DH12" t="s">
        <v>150</v>
      </c>
      <c r="DI12">
        <v>0</v>
      </c>
      <c r="DJ12">
        <v>0</v>
      </c>
      <c r="DK12">
        <v>0</v>
      </c>
      <c r="DL12" t="s">
        <v>156</v>
      </c>
      <c r="DM12">
        <v>45</v>
      </c>
      <c r="DN12">
        <v>0</v>
      </c>
      <c r="DO12" t="s">
        <v>156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312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316</v>
      </c>
      <c r="EC12" t="s">
        <v>316</v>
      </c>
      <c r="ED12" t="s">
        <v>313</v>
      </c>
      <c r="EE12" t="s">
        <v>317</v>
      </c>
      <c r="EF12" t="s">
        <v>164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4000</v>
      </c>
      <c r="EQ12">
        <v>0</v>
      </c>
      <c r="ER12">
        <v>0</v>
      </c>
      <c r="ES12" t="s">
        <v>146</v>
      </c>
      <c r="ET12" t="s">
        <v>169</v>
      </c>
      <c r="EU12" t="s">
        <v>146</v>
      </c>
      <c r="EV12">
        <v>0</v>
      </c>
    </row>
    <row r="13" spans="1:152" x14ac:dyDescent="0.25">
      <c r="A13">
        <v>9968004038</v>
      </c>
      <c r="B13" t="s">
        <v>141</v>
      </c>
      <c r="C13" t="s">
        <v>189</v>
      </c>
      <c r="D13" t="s">
        <v>143</v>
      </c>
      <c r="E13" t="s">
        <v>144</v>
      </c>
      <c r="F13" t="s">
        <v>145</v>
      </c>
      <c r="G13">
        <v>35191</v>
      </c>
      <c r="H13" t="s">
        <v>145</v>
      </c>
      <c r="I13">
        <v>594811</v>
      </c>
      <c r="J13">
        <v>2643064493</v>
      </c>
      <c r="K13">
        <v>3989435</v>
      </c>
      <c r="L13">
        <v>2692440</v>
      </c>
      <c r="M13" t="s">
        <v>146</v>
      </c>
      <c r="N13">
        <v>9968004038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154</v>
      </c>
      <c r="AB13" t="s">
        <v>146</v>
      </c>
      <c r="AC13">
        <v>200239</v>
      </c>
      <c r="AD13" t="s">
        <v>155</v>
      </c>
      <c r="AE13" t="s">
        <v>156</v>
      </c>
      <c r="AF13" t="s">
        <v>190</v>
      </c>
      <c r="AG13">
        <v>566</v>
      </c>
      <c r="AH13">
        <v>665640</v>
      </c>
      <c r="AI13" t="s">
        <v>153</v>
      </c>
      <c r="AJ13">
        <v>566</v>
      </c>
      <c r="AK13">
        <v>22312304038</v>
      </c>
      <c r="AL13">
        <v>9968004038</v>
      </c>
      <c r="AM13" t="s">
        <v>159</v>
      </c>
      <c r="AN13" t="s">
        <v>191</v>
      </c>
      <c r="AO13" t="s">
        <v>192</v>
      </c>
      <c r="AP13" t="s">
        <v>146</v>
      </c>
      <c r="AQ13" t="s">
        <v>193</v>
      </c>
      <c r="AR13">
        <v>9107.5</v>
      </c>
      <c r="AS13">
        <v>9000</v>
      </c>
      <c r="AT13" s="5">
        <f t="shared" si="0"/>
        <v>3000</v>
      </c>
      <c r="AU13" s="5">
        <v>350</v>
      </c>
      <c r="AV13" s="5">
        <f t="shared" si="1"/>
        <v>2650</v>
      </c>
      <c r="AW13" s="6">
        <f t="shared" si="2"/>
        <v>466.40000000000003</v>
      </c>
      <c r="AX13" s="7">
        <f t="shared" si="3"/>
        <v>2120</v>
      </c>
      <c r="AY13" s="8">
        <f t="shared" si="4"/>
        <v>63.6</v>
      </c>
      <c r="AZ13" s="5">
        <v>250</v>
      </c>
      <c r="BA13" s="9">
        <f t="shared" si="5"/>
        <v>81.25</v>
      </c>
      <c r="BB13" s="9">
        <v>1000</v>
      </c>
      <c r="BC13" s="10">
        <v>5000</v>
      </c>
      <c r="BD13" s="5">
        <f t="shared" si="6"/>
        <v>18.75</v>
      </c>
      <c r="BG13" t="s">
        <v>146</v>
      </c>
      <c r="BH13" t="s">
        <v>146</v>
      </c>
      <c r="BI13">
        <v>566</v>
      </c>
      <c r="BJ13">
        <v>566</v>
      </c>
      <c r="BK13">
        <v>9107.5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9106.9624999999996</v>
      </c>
      <c r="BR13">
        <v>0</v>
      </c>
      <c r="BS13">
        <v>0.04</v>
      </c>
      <c r="BT13" t="s">
        <v>146</v>
      </c>
      <c r="BU13">
        <v>59536659</v>
      </c>
      <c r="BV13" t="s">
        <v>163</v>
      </c>
      <c r="BW13">
        <v>0</v>
      </c>
      <c r="BX13">
        <v>0</v>
      </c>
      <c r="BY13" t="s">
        <v>164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153</v>
      </c>
      <c r="CK13">
        <v>10</v>
      </c>
      <c r="CL13">
        <v>0</v>
      </c>
      <c r="CM13">
        <v>0</v>
      </c>
      <c r="CN13">
        <v>9107.5</v>
      </c>
      <c r="CO13" t="s">
        <v>150</v>
      </c>
      <c r="CP13">
        <v>0</v>
      </c>
      <c r="CQ13">
        <v>0</v>
      </c>
      <c r="CR13">
        <v>0</v>
      </c>
      <c r="CS13" t="s">
        <v>165</v>
      </c>
      <c r="CT13">
        <v>0</v>
      </c>
      <c r="CU13">
        <v>0</v>
      </c>
      <c r="CV13">
        <v>0</v>
      </c>
      <c r="CW13" t="s">
        <v>156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166</v>
      </c>
      <c r="DE13">
        <v>0</v>
      </c>
      <c r="DF13">
        <v>0</v>
      </c>
      <c r="DG13">
        <v>0</v>
      </c>
      <c r="DH13" t="s">
        <v>150</v>
      </c>
      <c r="DI13">
        <v>0</v>
      </c>
      <c r="DJ13">
        <v>0</v>
      </c>
      <c r="DK13">
        <v>0</v>
      </c>
      <c r="DL13" t="s">
        <v>156</v>
      </c>
      <c r="DM13">
        <v>45</v>
      </c>
      <c r="DN13">
        <v>0</v>
      </c>
      <c r="DO13" t="s">
        <v>156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155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3.0040566E+19</v>
      </c>
      <c r="EB13" t="s">
        <v>194</v>
      </c>
      <c r="EC13" t="s">
        <v>194</v>
      </c>
      <c r="ED13" t="s">
        <v>190</v>
      </c>
      <c r="EE13" t="s">
        <v>195</v>
      </c>
      <c r="EF13" t="s">
        <v>164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9107.5</v>
      </c>
      <c r="EQ13">
        <v>0</v>
      </c>
      <c r="ER13">
        <v>0</v>
      </c>
      <c r="ES13" t="s">
        <v>146</v>
      </c>
      <c r="ET13" t="s">
        <v>169</v>
      </c>
      <c r="EU13" t="s">
        <v>146</v>
      </c>
      <c r="EV13">
        <v>0</v>
      </c>
    </row>
    <row r="14" spans="1:152" x14ac:dyDescent="0.25">
      <c r="A14">
        <v>9970567245</v>
      </c>
      <c r="B14" t="s">
        <v>141</v>
      </c>
      <c r="C14" t="s">
        <v>202</v>
      </c>
      <c r="D14" t="s">
        <v>143</v>
      </c>
      <c r="E14" t="s">
        <v>144</v>
      </c>
      <c r="F14" t="s">
        <v>145</v>
      </c>
      <c r="G14">
        <v>35194</v>
      </c>
      <c r="H14" t="s">
        <v>145</v>
      </c>
      <c r="I14">
        <v>832533</v>
      </c>
      <c r="J14">
        <v>2643362652</v>
      </c>
      <c r="K14">
        <v>2566797</v>
      </c>
      <c r="L14">
        <v>2692440</v>
      </c>
      <c r="M14" t="s">
        <v>146</v>
      </c>
      <c r="N14">
        <v>9970567245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150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153</v>
      </c>
      <c r="AA14" t="s">
        <v>154</v>
      </c>
      <c r="AB14" t="s">
        <v>146</v>
      </c>
      <c r="AC14">
        <v>200239</v>
      </c>
      <c r="AD14" t="s">
        <v>155</v>
      </c>
      <c r="AE14" t="s">
        <v>156</v>
      </c>
      <c r="AF14" t="s">
        <v>203</v>
      </c>
      <c r="AG14">
        <v>566</v>
      </c>
      <c r="AH14">
        <v>664694</v>
      </c>
      <c r="AI14" t="s">
        <v>158</v>
      </c>
      <c r="AJ14">
        <v>566</v>
      </c>
      <c r="AK14">
        <v>9970567245</v>
      </c>
      <c r="AL14">
        <v>9970567245</v>
      </c>
      <c r="AM14" t="s">
        <v>159</v>
      </c>
      <c r="AN14" t="s">
        <v>204</v>
      </c>
      <c r="AO14" t="s">
        <v>205</v>
      </c>
      <c r="AP14" t="s">
        <v>146</v>
      </c>
      <c r="AQ14" t="s">
        <v>162</v>
      </c>
      <c r="AR14">
        <v>9107.5</v>
      </c>
      <c r="AS14">
        <v>9000</v>
      </c>
      <c r="AT14" s="5">
        <f t="shared" si="0"/>
        <v>3000</v>
      </c>
      <c r="AU14" s="5">
        <v>350</v>
      </c>
      <c r="AV14" s="5">
        <f t="shared" si="1"/>
        <v>2650</v>
      </c>
      <c r="AW14" s="6">
        <f t="shared" si="2"/>
        <v>466.40000000000003</v>
      </c>
      <c r="AX14" s="7">
        <f t="shared" si="3"/>
        <v>2120</v>
      </c>
      <c r="AY14" s="8">
        <f t="shared" si="4"/>
        <v>63.6</v>
      </c>
      <c r="AZ14" s="5">
        <v>250</v>
      </c>
      <c r="BA14" s="9">
        <f t="shared" si="5"/>
        <v>81.25</v>
      </c>
      <c r="BB14" s="9">
        <v>1000</v>
      </c>
      <c r="BC14" s="10">
        <v>5000</v>
      </c>
      <c r="BD14" s="5">
        <f t="shared" si="6"/>
        <v>18.75</v>
      </c>
      <c r="BG14" t="s">
        <v>146</v>
      </c>
      <c r="BH14" t="s">
        <v>146</v>
      </c>
      <c r="BI14">
        <v>566</v>
      </c>
      <c r="BJ14">
        <v>566</v>
      </c>
      <c r="BK14">
        <v>9107.5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9106.9624999999996</v>
      </c>
      <c r="BR14">
        <v>0</v>
      </c>
      <c r="BS14">
        <v>0.04</v>
      </c>
      <c r="BT14" t="s">
        <v>146</v>
      </c>
      <c r="BU14">
        <v>59536659</v>
      </c>
      <c r="BV14" t="s">
        <v>163</v>
      </c>
      <c r="BW14">
        <v>0</v>
      </c>
      <c r="BX14">
        <v>0</v>
      </c>
      <c r="BY14" t="s">
        <v>164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158</v>
      </c>
      <c r="CK14">
        <v>10</v>
      </c>
      <c r="CL14">
        <v>0</v>
      </c>
      <c r="CM14">
        <v>0</v>
      </c>
      <c r="CN14">
        <v>9107.5</v>
      </c>
      <c r="CO14" t="s">
        <v>150</v>
      </c>
      <c r="CP14">
        <v>0</v>
      </c>
      <c r="CQ14">
        <v>0</v>
      </c>
      <c r="CR14">
        <v>0</v>
      </c>
      <c r="CS14" t="s">
        <v>165</v>
      </c>
      <c r="CT14">
        <v>0</v>
      </c>
      <c r="CU14">
        <v>0</v>
      </c>
      <c r="CV14">
        <v>0</v>
      </c>
      <c r="CW14" t="s">
        <v>156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166</v>
      </c>
      <c r="DE14">
        <v>0</v>
      </c>
      <c r="DF14">
        <v>0</v>
      </c>
      <c r="DG14">
        <v>0</v>
      </c>
      <c r="DH14" t="s">
        <v>150</v>
      </c>
      <c r="DI14">
        <v>0</v>
      </c>
      <c r="DJ14">
        <v>0</v>
      </c>
      <c r="DK14">
        <v>0</v>
      </c>
      <c r="DL14" t="s">
        <v>156</v>
      </c>
      <c r="DM14">
        <v>45</v>
      </c>
      <c r="DN14">
        <v>0</v>
      </c>
      <c r="DO14" t="s">
        <v>156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155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206</v>
      </c>
      <c r="EC14" t="s">
        <v>206</v>
      </c>
      <c r="ED14" t="s">
        <v>203</v>
      </c>
      <c r="EE14" t="s">
        <v>207</v>
      </c>
      <c r="EF14" t="s">
        <v>164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9107.5</v>
      </c>
      <c r="EQ14">
        <v>0</v>
      </c>
      <c r="ER14">
        <v>0</v>
      </c>
      <c r="ES14" t="s">
        <v>146</v>
      </c>
      <c r="ET14" t="s">
        <v>169</v>
      </c>
      <c r="EU14" t="s">
        <v>146</v>
      </c>
      <c r="EV14">
        <v>0</v>
      </c>
    </row>
    <row r="15" spans="1:152" x14ac:dyDescent="0.25">
      <c r="A15">
        <v>9973957665</v>
      </c>
      <c r="B15" t="s">
        <v>141</v>
      </c>
      <c r="C15" t="s">
        <v>212</v>
      </c>
      <c r="D15" t="s">
        <v>143</v>
      </c>
      <c r="E15" t="s">
        <v>144</v>
      </c>
      <c r="F15" t="s">
        <v>144</v>
      </c>
      <c r="G15">
        <v>35198</v>
      </c>
      <c r="H15" t="s">
        <v>145</v>
      </c>
      <c r="I15">
        <v>458372</v>
      </c>
      <c r="J15">
        <v>2643818451</v>
      </c>
      <c r="K15">
        <v>4818714</v>
      </c>
      <c r="L15">
        <v>2692440</v>
      </c>
      <c r="M15" t="s">
        <v>146</v>
      </c>
      <c r="N15">
        <v>9973957665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150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154</v>
      </c>
      <c r="AB15" t="s">
        <v>146</v>
      </c>
      <c r="AC15">
        <v>200239</v>
      </c>
      <c r="AD15" t="s">
        <v>155</v>
      </c>
      <c r="AE15" t="s">
        <v>156</v>
      </c>
      <c r="AF15" t="s">
        <v>213</v>
      </c>
      <c r="AG15">
        <v>566</v>
      </c>
      <c r="AH15">
        <v>210847</v>
      </c>
      <c r="AI15" t="s">
        <v>153</v>
      </c>
      <c r="AJ15">
        <v>566</v>
      </c>
      <c r="AK15">
        <v>22312357665</v>
      </c>
      <c r="AL15">
        <v>9973957665</v>
      </c>
      <c r="AM15" t="s">
        <v>159</v>
      </c>
      <c r="AN15" t="s">
        <v>198</v>
      </c>
      <c r="AO15" t="s">
        <v>199</v>
      </c>
      <c r="AP15" t="s">
        <v>146</v>
      </c>
      <c r="AQ15" t="s">
        <v>193</v>
      </c>
      <c r="AR15">
        <v>9107.5</v>
      </c>
      <c r="AS15">
        <v>9000</v>
      </c>
      <c r="AT15" s="5">
        <f t="shared" si="0"/>
        <v>3000</v>
      </c>
      <c r="AU15" s="5">
        <v>350</v>
      </c>
      <c r="AV15" s="5">
        <f t="shared" si="1"/>
        <v>2650</v>
      </c>
      <c r="AW15" s="6">
        <f t="shared" si="2"/>
        <v>466.40000000000003</v>
      </c>
      <c r="AX15" s="7">
        <f t="shared" si="3"/>
        <v>2120</v>
      </c>
      <c r="AY15" s="8">
        <f t="shared" si="4"/>
        <v>63.6</v>
      </c>
      <c r="AZ15" s="5">
        <v>250</v>
      </c>
      <c r="BA15" s="9">
        <f t="shared" si="5"/>
        <v>81.25</v>
      </c>
      <c r="BB15" s="9">
        <v>1000</v>
      </c>
      <c r="BC15" s="10">
        <v>5000</v>
      </c>
      <c r="BD15" s="5">
        <f t="shared" si="6"/>
        <v>18.75</v>
      </c>
      <c r="BG15" t="s">
        <v>146</v>
      </c>
      <c r="BH15" t="s">
        <v>146</v>
      </c>
      <c r="BI15">
        <v>566</v>
      </c>
      <c r="BJ15">
        <v>566</v>
      </c>
      <c r="BK15">
        <v>9107.5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9106.9624999999996</v>
      </c>
      <c r="BR15">
        <v>0</v>
      </c>
      <c r="BS15">
        <v>0.04</v>
      </c>
      <c r="BT15" t="s">
        <v>146</v>
      </c>
      <c r="BU15">
        <v>59536659</v>
      </c>
      <c r="BV15" t="s">
        <v>163</v>
      </c>
      <c r="BW15">
        <v>0</v>
      </c>
      <c r="BX15">
        <v>0</v>
      </c>
      <c r="BY15" t="s">
        <v>164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153</v>
      </c>
      <c r="CK15">
        <v>10</v>
      </c>
      <c r="CL15">
        <v>0</v>
      </c>
      <c r="CM15">
        <v>0</v>
      </c>
      <c r="CN15">
        <v>9107.5</v>
      </c>
      <c r="CO15" t="s">
        <v>150</v>
      </c>
      <c r="CP15">
        <v>0</v>
      </c>
      <c r="CQ15">
        <v>0</v>
      </c>
      <c r="CR15">
        <v>0</v>
      </c>
      <c r="CS15" t="s">
        <v>165</v>
      </c>
      <c r="CT15">
        <v>0</v>
      </c>
      <c r="CU15">
        <v>0</v>
      </c>
      <c r="CV15">
        <v>0</v>
      </c>
      <c r="CW15" t="s">
        <v>156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166</v>
      </c>
      <c r="DE15">
        <v>0</v>
      </c>
      <c r="DF15">
        <v>0</v>
      </c>
      <c r="DG15">
        <v>0</v>
      </c>
      <c r="DH15" t="s">
        <v>150</v>
      </c>
      <c r="DI15">
        <v>0</v>
      </c>
      <c r="DJ15">
        <v>0</v>
      </c>
      <c r="DK15">
        <v>0</v>
      </c>
      <c r="DL15" t="s">
        <v>156</v>
      </c>
      <c r="DM15">
        <v>45</v>
      </c>
      <c r="DN15">
        <v>0</v>
      </c>
      <c r="DO15" t="s">
        <v>156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155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3.0040566E+19</v>
      </c>
      <c r="EB15" t="s">
        <v>214</v>
      </c>
      <c r="EC15" t="s">
        <v>214</v>
      </c>
      <c r="ED15" t="s">
        <v>213</v>
      </c>
      <c r="EE15" t="s">
        <v>215</v>
      </c>
      <c r="EF15" t="s">
        <v>164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9107.5</v>
      </c>
      <c r="EQ15">
        <v>0</v>
      </c>
      <c r="ER15">
        <v>0</v>
      </c>
      <c r="ES15" t="s">
        <v>146</v>
      </c>
      <c r="ET15" t="s">
        <v>169</v>
      </c>
      <c r="EU15" t="s">
        <v>146</v>
      </c>
      <c r="EV15">
        <v>0</v>
      </c>
    </row>
    <row r="16" spans="1:152" x14ac:dyDescent="0.25">
      <c r="A16">
        <v>9967789674</v>
      </c>
      <c r="B16" t="s">
        <v>141</v>
      </c>
      <c r="C16" t="s">
        <v>306</v>
      </c>
      <c r="D16" t="s">
        <v>143</v>
      </c>
      <c r="E16" t="s">
        <v>144</v>
      </c>
      <c r="F16" t="s">
        <v>145</v>
      </c>
      <c r="G16">
        <v>35191</v>
      </c>
      <c r="H16" t="s">
        <v>145</v>
      </c>
      <c r="I16">
        <v>954010</v>
      </c>
      <c r="J16">
        <v>2643064373</v>
      </c>
      <c r="K16">
        <v>3989435</v>
      </c>
      <c r="L16">
        <v>2692440</v>
      </c>
      <c r="M16" t="s">
        <v>146</v>
      </c>
      <c r="N16">
        <v>9967789674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150</v>
      </c>
      <c r="U16" t="s">
        <v>151</v>
      </c>
      <c r="V16">
        <v>4814</v>
      </c>
      <c r="W16" t="s">
        <v>152</v>
      </c>
      <c r="X16" t="s">
        <v>151</v>
      </c>
      <c r="Y16">
        <v>44</v>
      </c>
      <c r="Z16" t="s">
        <v>153</v>
      </c>
      <c r="AA16" t="s">
        <v>154</v>
      </c>
      <c r="AB16" t="s">
        <v>146</v>
      </c>
      <c r="AC16">
        <v>200239</v>
      </c>
      <c r="AD16" t="s">
        <v>155</v>
      </c>
      <c r="AE16" t="s">
        <v>156</v>
      </c>
      <c r="AF16" t="s">
        <v>307</v>
      </c>
      <c r="AG16">
        <v>566</v>
      </c>
      <c r="AH16">
        <v>513877</v>
      </c>
      <c r="AI16" t="s">
        <v>153</v>
      </c>
      <c r="AJ16">
        <v>566</v>
      </c>
      <c r="AK16">
        <v>22312389674</v>
      </c>
      <c r="AL16">
        <v>9967789674</v>
      </c>
      <c r="AM16" t="s">
        <v>159</v>
      </c>
      <c r="AN16" t="s">
        <v>191</v>
      </c>
      <c r="AO16" t="s">
        <v>192</v>
      </c>
      <c r="AP16" t="s">
        <v>146</v>
      </c>
      <c r="AQ16" t="s">
        <v>193</v>
      </c>
      <c r="AR16">
        <v>9107.5</v>
      </c>
      <c r="AS16">
        <v>9000</v>
      </c>
      <c r="AT16" s="5">
        <f t="shared" si="0"/>
        <v>3000</v>
      </c>
      <c r="AU16" s="5">
        <v>350</v>
      </c>
      <c r="AV16" s="5">
        <f t="shared" si="1"/>
        <v>2650</v>
      </c>
      <c r="AW16" s="6">
        <f t="shared" si="2"/>
        <v>466.40000000000003</v>
      </c>
      <c r="AX16" s="7">
        <f t="shared" si="3"/>
        <v>2120</v>
      </c>
      <c r="AY16" s="8">
        <f t="shared" si="4"/>
        <v>63.6</v>
      </c>
      <c r="AZ16" s="5">
        <v>250</v>
      </c>
      <c r="BA16" s="9">
        <f t="shared" si="5"/>
        <v>81.25</v>
      </c>
      <c r="BB16" s="9">
        <v>1000</v>
      </c>
      <c r="BC16" s="10">
        <v>5000</v>
      </c>
      <c r="BD16" s="5">
        <f t="shared" si="6"/>
        <v>18.75</v>
      </c>
      <c r="BG16" t="s">
        <v>146</v>
      </c>
      <c r="BH16" t="s">
        <v>146</v>
      </c>
      <c r="BI16">
        <v>566</v>
      </c>
      <c r="BJ16">
        <v>566</v>
      </c>
      <c r="BK16">
        <v>9107.5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9106.9624999999996</v>
      </c>
      <c r="BR16">
        <v>0</v>
      </c>
      <c r="BS16">
        <v>0.04</v>
      </c>
      <c r="BT16" t="s">
        <v>146</v>
      </c>
      <c r="BU16">
        <v>59536659</v>
      </c>
      <c r="BV16" t="s">
        <v>163</v>
      </c>
      <c r="BW16">
        <v>0</v>
      </c>
      <c r="BX16">
        <v>0</v>
      </c>
      <c r="BY16" t="s">
        <v>164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153</v>
      </c>
      <c r="CK16">
        <v>10</v>
      </c>
      <c r="CL16">
        <v>0</v>
      </c>
      <c r="CM16">
        <v>0</v>
      </c>
      <c r="CN16">
        <v>9107.5</v>
      </c>
      <c r="CO16" t="s">
        <v>150</v>
      </c>
      <c r="CP16">
        <v>0</v>
      </c>
      <c r="CQ16">
        <v>0</v>
      </c>
      <c r="CR16">
        <v>0</v>
      </c>
      <c r="CS16" t="s">
        <v>165</v>
      </c>
      <c r="CT16">
        <v>0</v>
      </c>
      <c r="CU16">
        <v>0</v>
      </c>
      <c r="CV16">
        <v>0</v>
      </c>
      <c r="CW16" t="s">
        <v>156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166</v>
      </c>
      <c r="DE16">
        <v>0</v>
      </c>
      <c r="DF16">
        <v>0</v>
      </c>
      <c r="DG16">
        <v>0</v>
      </c>
      <c r="DH16" t="s">
        <v>150</v>
      </c>
      <c r="DI16">
        <v>0</v>
      </c>
      <c r="DJ16">
        <v>0</v>
      </c>
      <c r="DK16">
        <v>0</v>
      </c>
      <c r="DL16" t="s">
        <v>156</v>
      </c>
      <c r="DM16">
        <v>45</v>
      </c>
      <c r="DN16">
        <v>0</v>
      </c>
      <c r="DO16" t="s">
        <v>156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155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3.0040566E+19</v>
      </c>
      <c r="EB16" t="s">
        <v>308</v>
      </c>
      <c r="EC16" t="s">
        <v>308</v>
      </c>
      <c r="ED16" t="s">
        <v>307</v>
      </c>
      <c r="EE16" t="s">
        <v>309</v>
      </c>
      <c r="EF16" t="s">
        <v>164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9107.5</v>
      </c>
      <c r="EQ16">
        <v>0</v>
      </c>
      <c r="ER16">
        <v>0</v>
      </c>
      <c r="ES16" t="s">
        <v>146</v>
      </c>
      <c r="ET16" t="s">
        <v>169</v>
      </c>
      <c r="EU16" t="s">
        <v>146</v>
      </c>
      <c r="EV16">
        <v>0</v>
      </c>
    </row>
    <row r="17" spans="1:152" x14ac:dyDescent="0.25">
      <c r="A17">
        <v>9965531172</v>
      </c>
      <c r="B17" t="s">
        <v>141</v>
      </c>
      <c r="C17" t="s">
        <v>276</v>
      </c>
      <c r="D17" t="s">
        <v>143</v>
      </c>
      <c r="E17" t="s">
        <v>144</v>
      </c>
      <c r="F17" t="s">
        <v>145</v>
      </c>
      <c r="G17">
        <v>35190</v>
      </c>
      <c r="H17" t="s">
        <v>145</v>
      </c>
      <c r="I17">
        <v>775004</v>
      </c>
      <c r="J17">
        <v>2642934896</v>
      </c>
      <c r="K17">
        <v>3989435</v>
      </c>
      <c r="L17">
        <v>2692440</v>
      </c>
      <c r="M17" t="s">
        <v>146</v>
      </c>
      <c r="N17">
        <v>9965531172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150</v>
      </c>
      <c r="U17" t="s">
        <v>151</v>
      </c>
      <c r="V17">
        <v>4814</v>
      </c>
      <c r="W17" t="s">
        <v>152</v>
      </c>
      <c r="X17" t="s">
        <v>151</v>
      </c>
      <c r="Y17">
        <v>44</v>
      </c>
      <c r="Z17" t="s">
        <v>153</v>
      </c>
      <c r="AA17" t="s">
        <v>154</v>
      </c>
      <c r="AB17" t="s">
        <v>146</v>
      </c>
      <c r="AC17">
        <v>200239</v>
      </c>
      <c r="AD17" t="s">
        <v>155</v>
      </c>
      <c r="AE17" t="s">
        <v>156</v>
      </c>
      <c r="AF17" t="s">
        <v>277</v>
      </c>
      <c r="AG17">
        <v>566</v>
      </c>
      <c r="AH17">
        <v>831613</v>
      </c>
      <c r="AI17" t="s">
        <v>153</v>
      </c>
      <c r="AJ17">
        <v>566</v>
      </c>
      <c r="AK17">
        <v>22312331172</v>
      </c>
      <c r="AL17">
        <v>9965531172</v>
      </c>
      <c r="AM17" t="s">
        <v>159</v>
      </c>
      <c r="AN17" t="s">
        <v>198</v>
      </c>
      <c r="AO17" t="s">
        <v>199</v>
      </c>
      <c r="AP17" t="s">
        <v>146</v>
      </c>
      <c r="AQ17" t="s">
        <v>193</v>
      </c>
      <c r="AR17">
        <v>10457.5</v>
      </c>
      <c r="AS17">
        <v>10350</v>
      </c>
      <c r="AT17" s="5">
        <f t="shared" si="0"/>
        <v>10350</v>
      </c>
      <c r="AU17" s="5">
        <v>350</v>
      </c>
      <c r="AV17" s="5">
        <f t="shared" si="1"/>
        <v>10000</v>
      </c>
      <c r="AW17" s="6">
        <f t="shared" si="2"/>
        <v>1760.0000000000002</v>
      </c>
      <c r="AX17" s="7">
        <f t="shared" si="3"/>
        <v>8000</v>
      </c>
      <c r="AY17" s="8">
        <f t="shared" si="4"/>
        <v>240</v>
      </c>
      <c r="AZ17" s="5">
        <v>250</v>
      </c>
      <c r="BA17" s="9">
        <f t="shared" si="5"/>
        <v>81.25</v>
      </c>
      <c r="BB17" s="9"/>
      <c r="BC17" s="10"/>
      <c r="BD17" s="5">
        <f t="shared" si="6"/>
        <v>18.75</v>
      </c>
      <c r="BG17" t="s">
        <v>146</v>
      </c>
      <c r="BH17" t="s">
        <v>146</v>
      </c>
      <c r="BI17">
        <v>566</v>
      </c>
      <c r="BJ17">
        <v>566</v>
      </c>
      <c r="BK17">
        <v>10457.5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10456.9625</v>
      </c>
      <c r="BR17">
        <v>0</v>
      </c>
      <c r="BS17">
        <v>0.04</v>
      </c>
      <c r="BT17" t="s">
        <v>146</v>
      </c>
      <c r="BU17">
        <v>59536659</v>
      </c>
      <c r="BV17" t="s">
        <v>163</v>
      </c>
      <c r="BW17">
        <v>0</v>
      </c>
      <c r="BX17">
        <v>0</v>
      </c>
      <c r="BY17" t="s">
        <v>164</v>
      </c>
      <c r="BZ17">
        <v>0</v>
      </c>
      <c r="CA17" t="s">
        <v>146</v>
      </c>
      <c r="CB17">
        <v>0</v>
      </c>
      <c r="CC17">
        <v>0</v>
      </c>
      <c r="CD17" t="s">
        <v>182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153</v>
      </c>
      <c r="CK17">
        <v>10</v>
      </c>
      <c r="CL17">
        <v>0</v>
      </c>
      <c r="CM17">
        <v>0</v>
      </c>
      <c r="CN17">
        <v>10457.5</v>
      </c>
      <c r="CO17" t="s">
        <v>150</v>
      </c>
      <c r="CP17">
        <v>0</v>
      </c>
      <c r="CQ17">
        <v>0</v>
      </c>
      <c r="CR17">
        <v>0</v>
      </c>
      <c r="CS17" t="s">
        <v>165</v>
      </c>
      <c r="CT17">
        <v>0</v>
      </c>
      <c r="CU17">
        <v>0</v>
      </c>
      <c r="CV17">
        <v>0</v>
      </c>
      <c r="CW17" t="s">
        <v>156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166</v>
      </c>
      <c r="DE17">
        <v>0</v>
      </c>
      <c r="DF17">
        <v>0</v>
      </c>
      <c r="DG17">
        <v>0</v>
      </c>
      <c r="DH17" t="s">
        <v>150</v>
      </c>
      <c r="DI17">
        <v>0</v>
      </c>
      <c r="DJ17">
        <v>0</v>
      </c>
      <c r="DK17">
        <v>0</v>
      </c>
      <c r="DL17" t="s">
        <v>156</v>
      </c>
      <c r="DM17">
        <v>45</v>
      </c>
      <c r="DN17">
        <v>0</v>
      </c>
      <c r="DO17" t="s">
        <v>156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155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3.0040566E+19</v>
      </c>
      <c r="EB17" t="s">
        <v>278</v>
      </c>
      <c r="EC17" t="s">
        <v>278</v>
      </c>
      <c r="ED17" t="s">
        <v>277</v>
      </c>
      <c r="EE17" t="s">
        <v>279</v>
      </c>
      <c r="EF17" t="s">
        <v>164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10457.5</v>
      </c>
      <c r="EQ17">
        <v>0</v>
      </c>
      <c r="ER17">
        <v>0</v>
      </c>
      <c r="ES17" t="s">
        <v>146</v>
      </c>
      <c r="ET17" t="s">
        <v>169</v>
      </c>
      <c r="EU17" t="s">
        <v>146</v>
      </c>
      <c r="EV17">
        <v>0</v>
      </c>
    </row>
    <row r="18" spans="1:152" x14ac:dyDescent="0.25">
      <c r="A18">
        <v>677160007932</v>
      </c>
      <c r="B18" t="s">
        <v>141</v>
      </c>
      <c r="C18" t="s">
        <v>318</v>
      </c>
      <c r="D18" t="s">
        <v>143</v>
      </c>
      <c r="E18" t="s">
        <v>144</v>
      </c>
      <c r="F18" t="s">
        <v>145</v>
      </c>
      <c r="G18" t="s">
        <v>146</v>
      </c>
      <c r="H18" t="s">
        <v>145</v>
      </c>
      <c r="I18">
        <v>842840</v>
      </c>
      <c r="J18">
        <v>56677160007932</v>
      </c>
      <c r="K18">
        <v>3941609</v>
      </c>
      <c r="L18" t="s">
        <v>146</v>
      </c>
      <c r="M18" t="s">
        <v>146</v>
      </c>
      <c r="N18">
        <v>677160007932</v>
      </c>
      <c r="O18" t="s">
        <v>146</v>
      </c>
      <c r="P18" t="s">
        <v>147</v>
      </c>
      <c r="Q18" t="s">
        <v>148</v>
      </c>
      <c r="R18" t="s">
        <v>149</v>
      </c>
      <c r="S18">
        <v>250100000000001</v>
      </c>
      <c r="T18" t="s">
        <v>150</v>
      </c>
      <c r="U18" t="s">
        <v>319</v>
      </c>
      <c r="V18" t="s">
        <v>146</v>
      </c>
      <c r="W18" t="s">
        <v>152</v>
      </c>
      <c r="X18" t="s">
        <v>319</v>
      </c>
      <c r="Y18">
        <v>44</v>
      </c>
      <c r="Z18" t="s">
        <v>153</v>
      </c>
      <c r="AA18" t="s">
        <v>154</v>
      </c>
      <c r="AB18" t="s">
        <v>146</v>
      </c>
      <c r="AC18">
        <v>200239</v>
      </c>
      <c r="AD18" t="s">
        <v>155</v>
      </c>
      <c r="AE18" t="s">
        <v>156</v>
      </c>
      <c r="AF18" t="s">
        <v>320</v>
      </c>
      <c r="AG18">
        <v>566</v>
      </c>
      <c r="AH18" t="s">
        <v>146</v>
      </c>
      <c r="AI18" t="s">
        <v>321</v>
      </c>
      <c r="AJ18">
        <v>566</v>
      </c>
      <c r="AK18">
        <v>677160007932</v>
      </c>
      <c r="AL18" t="s">
        <v>146</v>
      </c>
      <c r="AM18" t="s">
        <v>159</v>
      </c>
      <c r="AN18" t="s">
        <v>322</v>
      </c>
      <c r="AO18" t="s">
        <v>146</v>
      </c>
      <c r="AP18">
        <v>7032286462</v>
      </c>
      <c r="AQ18" t="s">
        <v>323</v>
      </c>
      <c r="AR18">
        <v>11607.5</v>
      </c>
      <c r="AS18">
        <v>11500</v>
      </c>
      <c r="AT18" s="5">
        <f t="shared" si="0"/>
        <v>5500</v>
      </c>
      <c r="AU18" s="5">
        <v>350</v>
      </c>
      <c r="AV18" s="5">
        <f t="shared" si="1"/>
        <v>5150</v>
      </c>
      <c r="AW18" s="6">
        <f t="shared" si="2"/>
        <v>906.40000000000009</v>
      </c>
      <c r="AX18" s="7">
        <f t="shared" si="3"/>
        <v>4120</v>
      </c>
      <c r="AY18" s="8">
        <f t="shared" si="4"/>
        <v>123.60000000000001</v>
      </c>
      <c r="AZ18" s="5">
        <v>250</v>
      </c>
      <c r="BA18" s="9">
        <f t="shared" si="5"/>
        <v>81.25</v>
      </c>
      <c r="BB18" s="9">
        <v>1000</v>
      </c>
      <c r="BC18" s="10">
        <v>5000</v>
      </c>
      <c r="BD18" s="5">
        <f t="shared" si="6"/>
        <v>18.75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11607.5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11606.9625</v>
      </c>
      <c r="BR18">
        <v>0</v>
      </c>
      <c r="BS18">
        <v>0.04</v>
      </c>
      <c r="BT18" t="s">
        <v>146</v>
      </c>
      <c r="BU18">
        <v>59536659</v>
      </c>
      <c r="BV18" t="s">
        <v>163</v>
      </c>
      <c r="BW18">
        <v>0</v>
      </c>
      <c r="BX18">
        <v>0</v>
      </c>
      <c r="BY18" t="s">
        <v>146</v>
      </c>
      <c r="BZ18">
        <v>0</v>
      </c>
      <c r="CA18" t="s">
        <v>146</v>
      </c>
      <c r="CB18">
        <v>0</v>
      </c>
      <c r="CC18">
        <v>0</v>
      </c>
      <c r="CD18" t="s">
        <v>182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321</v>
      </c>
      <c r="CK18">
        <v>10</v>
      </c>
      <c r="CL18">
        <v>0</v>
      </c>
      <c r="CM18">
        <v>0</v>
      </c>
      <c r="CN18">
        <v>11607.5</v>
      </c>
      <c r="CO18" t="s">
        <v>150</v>
      </c>
      <c r="CP18">
        <v>0</v>
      </c>
      <c r="CQ18">
        <v>0</v>
      </c>
      <c r="CR18">
        <v>0</v>
      </c>
      <c r="CS18" t="s">
        <v>165</v>
      </c>
      <c r="CT18">
        <v>0</v>
      </c>
      <c r="CU18">
        <v>0</v>
      </c>
      <c r="CV18">
        <v>0</v>
      </c>
      <c r="CW18" t="s">
        <v>156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166</v>
      </c>
      <c r="DE18">
        <v>0</v>
      </c>
      <c r="DF18">
        <v>0</v>
      </c>
      <c r="DG18">
        <v>0</v>
      </c>
      <c r="DH18" t="s">
        <v>150</v>
      </c>
      <c r="DI18">
        <v>0</v>
      </c>
      <c r="DJ18">
        <v>0</v>
      </c>
      <c r="DK18">
        <v>0</v>
      </c>
      <c r="DL18" t="s">
        <v>156</v>
      </c>
      <c r="DM18">
        <v>45</v>
      </c>
      <c r="DN18">
        <v>0</v>
      </c>
      <c r="DO18" t="s">
        <v>156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155</v>
      </c>
      <c r="DV18">
        <v>0</v>
      </c>
      <c r="DW18">
        <v>0</v>
      </c>
      <c r="DX18">
        <v>0.5</v>
      </c>
      <c r="DY18">
        <v>0.04</v>
      </c>
      <c r="DZ18">
        <v>12446203</v>
      </c>
      <c r="EA18" t="s">
        <v>146</v>
      </c>
      <c r="EB18" t="s">
        <v>324</v>
      </c>
      <c r="EC18" t="s">
        <v>324</v>
      </c>
      <c r="ED18" t="s">
        <v>146</v>
      </c>
      <c r="EE18" t="s">
        <v>325</v>
      </c>
      <c r="EF18" t="s">
        <v>164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326</v>
      </c>
      <c r="EP18">
        <v>11607.5</v>
      </c>
      <c r="EQ18">
        <v>0</v>
      </c>
      <c r="ER18">
        <v>0</v>
      </c>
      <c r="ES18" t="s">
        <v>146</v>
      </c>
      <c r="ET18" t="s">
        <v>169</v>
      </c>
      <c r="EU18" t="s">
        <v>146</v>
      </c>
      <c r="EV18">
        <v>0</v>
      </c>
    </row>
    <row r="19" spans="1:152" x14ac:dyDescent="0.25">
      <c r="A19">
        <v>9963800066</v>
      </c>
      <c r="B19" t="s">
        <v>141</v>
      </c>
      <c r="C19" t="s">
        <v>340</v>
      </c>
      <c r="D19" t="s">
        <v>143</v>
      </c>
      <c r="E19" t="s">
        <v>144</v>
      </c>
      <c r="F19" t="s">
        <v>145</v>
      </c>
      <c r="G19">
        <v>35187</v>
      </c>
      <c r="H19" t="s">
        <v>145</v>
      </c>
      <c r="I19">
        <v>145858</v>
      </c>
      <c r="J19">
        <v>2642517942</v>
      </c>
      <c r="K19">
        <v>8689922</v>
      </c>
      <c r="L19">
        <v>1001420</v>
      </c>
      <c r="M19">
        <v>25591181</v>
      </c>
      <c r="N19">
        <v>9963800066</v>
      </c>
      <c r="O19">
        <v>123</v>
      </c>
      <c r="P19" t="s">
        <v>147</v>
      </c>
      <c r="Q19" t="s">
        <v>148</v>
      </c>
      <c r="R19" t="s">
        <v>149</v>
      </c>
      <c r="S19" t="s">
        <v>328</v>
      </c>
      <c r="T19" t="s">
        <v>156</v>
      </c>
      <c r="U19" t="s">
        <v>329</v>
      </c>
      <c r="V19">
        <v>5999</v>
      </c>
      <c r="W19" t="s">
        <v>330</v>
      </c>
      <c r="X19" t="s">
        <v>329</v>
      </c>
      <c r="Y19">
        <v>63</v>
      </c>
      <c r="Z19" t="s">
        <v>231</v>
      </c>
      <c r="AA19" t="s">
        <v>154</v>
      </c>
      <c r="AB19" t="s">
        <v>146</v>
      </c>
      <c r="AC19">
        <v>301011</v>
      </c>
      <c r="AD19" t="s">
        <v>155</v>
      </c>
      <c r="AE19" t="s">
        <v>156</v>
      </c>
      <c r="AF19" t="s">
        <v>341</v>
      </c>
      <c r="AG19">
        <v>566</v>
      </c>
      <c r="AH19">
        <v>611570</v>
      </c>
      <c r="AI19" t="s">
        <v>332</v>
      </c>
      <c r="AJ19">
        <v>566</v>
      </c>
      <c r="AK19">
        <v>9963800066</v>
      </c>
      <c r="AL19">
        <v>9963800066</v>
      </c>
      <c r="AM19" t="s">
        <v>333</v>
      </c>
      <c r="AN19" t="s">
        <v>342</v>
      </c>
      <c r="AO19" t="s">
        <v>343</v>
      </c>
      <c r="AP19" t="s">
        <v>146</v>
      </c>
      <c r="AQ19" t="s">
        <v>336</v>
      </c>
      <c r="AR19">
        <v>16607.5</v>
      </c>
      <c r="AS19">
        <v>16500</v>
      </c>
      <c r="AT19" s="5">
        <f t="shared" si="0"/>
        <v>10500</v>
      </c>
      <c r="AU19" s="5">
        <v>350</v>
      </c>
      <c r="AV19" s="5">
        <f t="shared" si="1"/>
        <v>10150</v>
      </c>
      <c r="AW19" s="6">
        <f t="shared" si="2"/>
        <v>1786.4</v>
      </c>
      <c r="AX19" s="7">
        <f t="shared" si="3"/>
        <v>8120</v>
      </c>
      <c r="AY19" s="8">
        <f t="shared" si="4"/>
        <v>243.6</v>
      </c>
      <c r="AZ19" s="5">
        <v>250</v>
      </c>
      <c r="BA19" s="9">
        <f t="shared" si="5"/>
        <v>81.25</v>
      </c>
      <c r="BB19" s="9">
        <v>1000</v>
      </c>
      <c r="BC19" s="10">
        <v>5000</v>
      </c>
      <c r="BD19" s="5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16607.5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16606.962500000001</v>
      </c>
      <c r="BR19">
        <v>0</v>
      </c>
      <c r="BS19">
        <v>0.04</v>
      </c>
      <c r="BT19" t="s">
        <v>146</v>
      </c>
      <c r="BU19">
        <v>6067466</v>
      </c>
      <c r="BV19" t="s">
        <v>337</v>
      </c>
      <c r="BW19">
        <v>0</v>
      </c>
      <c r="BX19">
        <v>0</v>
      </c>
      <c r="BY19" t="s">
        <v>164</v>
      </c>
      <c r="BZ19">
        <v>0</v>
      </c>
      <c r="CA19" t="s">
        <v>146</v>
      </c>
      <c r="CB19">
        <v>0</v>
      </c>
      <c r="CC19">
        <v>0</v>
      </c>
      <c r="CD19" t="s">
        <v>182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332</v>
      </c>
      <c r="CK19">
        <v>10</v>
      </c>
      <c r="CL19">
        <v>0</v>
      </c>
      <c r="CM19">
        <v>0</v>
      </c>
      <c r="CN19">
        <v>16607.5</v>
      </c>
      <c r="CO19" t="s">
        <v>150</v>
      </c>
      <c r="CP19">
        <v>0</v>
      </c>
      <c r="CQ19">
        <v>0</v>
      </c>
      <c r="CR19">
        <v>0</v>
      </c>
      <c r="CS19" t="s">
        <v>150</v>
      </c>
      <c r="CT19">
        <v>0</v>
      </c>
      <c r="CU19">
        <v>0</v>
      </c>
      <c r="CV19">
        <v>0</v>
      </c>
      <c r="CW19" t="s">
        <v>156</v>
      </c>
      <c r="CX19">
        <v>10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166</v>
      </c>
      <c r="DE19">
        <v>10</v>
      </c>
      <c r="DF19">
        <v>0</v>
      </c>
      <c r="DG19">
        <v>0</v>
      </c>
      <c r="DH19" t="s">
        <v>150</v>
      </c>
      <c r="DI19">
        <v>25</v>
      </c>
      <c r="DJ19">
        <v>0</v>
      </c>
      <c r="DK19">
        <v>0</v>
      </c>
      <c r="DL19" t="s">
        <v>156</v>
      </c>
      <c r="DM19">
        <v>25</v>
      </c>
      <c r="DN19">
        <v>0</v>
      </c>
      <c r="DO19" t="s">
        <v>156</v>
      </c>
      <c r="DP19">
        <v>0</v>
      </c>
      <c r="DQ19">
        <v>0</v>
      </c>
      <c r="DR19" t="s">
        <v>146</v>
      </c>
      <c r="DS19" t="s">
        <v>146</v>
      </c>
      <c r="DT19" t="s">
        <v>146</v>
      </c>
      <c r="DU19" t="s">
        <v>155</v>
      </c>
      <c r="DV19">
        <v>0</v>
      </c>
      <c r="DW19">
        <v>0</v>
      </c>
      <c r="DX19">
        <v>0.5</v>
      </c>
      <c r="DY19">
        <v>0.04</v>
      </c>
      <c r="DZ19">
        <v>2.0020566000040006E+19</v>
      </c>
      <c r="EA19">
        <v>3.0040567E+19</v>
      </c>
      <c r="EB19" t="s">
        <v>344</v>
      </c>
      <c r="EC19" t="s">
        <v>344</v>
      </c>
      <c r="ED19" t="s">
        <v>341</v>
      </c>
      <c r="EE19" t="s">
        <v>345</v>
      </c>
      <c r="EF19" t="s">
        <v>164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16607.5</v>
      </c>
      <c r="EQ19">
        <v>0</v>
      </c>
      <c r="ER19">
        <v>0</v>
      </c>
      <c r="ES19" t="s">
        <v>146</v>
      </c>
      <c r="ET19" t="s">
        <v>169</v>
      </c>
      <c r="EU19" t="s">
        <v>146</v>
      </c>
      <c r="EV19">
        <v>0</v>
      </c>
    </row>
    <row r="20" spans="1:152" x14ac:dyDescent="0.25">
      <c r="A20">
        <v>9966880243</v>
      </c>
      <c r="B20" t="s">
        <v>141</v>
      </c>
      <c r="C20" t="s">
        <v>180</v>
      </c>
      <c r="D20" t="s">
        <v>143</v>
      </c>
      <c r="E20" t="s">
        <v>144</v>
      </c>
      <c r="F20" t="s">
        <v>145</v>
      </c>
      <c r="G20">
        <v>35189</v>
      </c>
      <c r="H20" t="s">
        <v>145</v>
      </c>
      <c r="I20">
        <v>105978</v>
      </c>
      <c r="J20">
        <v>2642742850</v>
      </c>
      <c r="K20">
        <v>8689922</v>
      </c>
      <c r="L20">
        <v>2692440</v>
      </c>
      <c r="M20" t="s">
        <v>146</v>
      </c>
      <c r="N20">
        <v>9966880243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150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154</v>
      </c>
      <c r="AB20" t="s">
        <v>146</v>
      </c>
      <c r="AC20">
        <v>200239</v>
      </c>
      <c r="AD20" t="s">
        <v>155</v>
      </c>
      <c r="AE20" t="s">
        <v>156</v>
      </c>
      <c r="AF20" t="s">
        <v>181</v>
      </c>
      <c r="AG20">
        <v>566</v>
      </c>
      <c r="AH20">
        <v>842491</v>
      </c>
      <c r="AI20" t="s">
        <v>158</v>
      </c>
      <c r="AJ20">
        <v>566</v>
      </c>
      <c r="AK20">
        <v>9966880243</v>
      </c>
      <c r="AL20">
        <v>9966880243</v>
      </c>
      <c r="AM20" t="s">
        <v>159</v>
      </c>
      <c r="AN20" t="s">
        <v>160</v>
      </c>
      <c r="AO20" t="s">
        <v>161</v>
      </c>
      <c r="AP20" t="s">
        <v>146</v>
      </c>
      <c r="AQ20" t="s">
        <v>162</v>
      </c>
      <c r="AR20">
        <v>16607.5</v>
      </c>
      <c r="AS20">
        <v>16500</v>
      </c>
      <c r="AT20" s="5">
        <f t="shared" si="0"/>
        <v>10500</v>
      </c>
      <c r="AU20" s="5">
        <v>350</v>
      </c>
      <c r="AV20" s="5">
        <f t="shared" si="1"/>
        <v>10150</v>
      </c>
      <c r="AW20" s="6">
        <f t="shared" si="2"/>
        <v>1786.4</v>
      </c>
      <c r="AX20" s="7">
        <f t="shared" si="3"/>
        <v>8120</v>
      </c>
      <c r="AY20" s="8">
        <f t="shared" si="4"/>
        <v>243.6</v>
      </c>
      <c r="AZ20" s="5">
        <v>250</v>
      </c>
      <c r="BA20" s="9">
        <f t="shared" si="5"/>
        <v>81.25</v>
      </c>
      <c r="BB20" s="9">
        <v>1000</v>
      </c>
      <c r="BC20" s="10">
        <v>5000</v>
      </c>
      <c r="BD20" s="5">
        <f t="shared" si="6"/>
        <v>18.75</v>
      </c>
      <c r="BG20" t="s">
        <v>146</v>
      </c>
      <c r="BH20" t="s">
        <v>146</v>
      </c>
      <c r="BI20">
        <v>566</v>
      </c>
      <c r="BJ20">
        <v>566</v>
      </c>
      <c r="BK20">
        <v>16607.5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16606.962500000001</v>
      </c>
      <c r="BR20">
        <v>0</v>
      </c>
      <c r="BS20">
        <v>0.04</v>
      </c>
      <c r="BT20" t="s">
        <v>146</v>
      </c>
      <c r="BU20">
        <v>59536659</v>
      </c>
      <c r="BV20" t="s">
        <v>163</v>
      </c>
      <c r="BW20">
        <v>0</v>
      </c>
      <c r="BX20">
        <v>0</v>
      </c>
      <c r="BY20" t="s">
        <v>164</v>
      </c>
      <c r="BZ20">
        <v>0</v>
      </c>
      <c r="CA20" t="s">
        <v>146</v>
      </c>
      <c r="CB20">
        <v>0</v>
      </c>
      <c r="CC20">
        <v>0</v>
      </c>
      <c r="CD20" t="s">
        <v>182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158</v>
      </c>
      <c r="CK20">
        <v>10</v>
      </c>
      <c r="CL20">
        <v>0</v>
      </c>
      <c r="CM20">
        <v>0</v>
      </c>
      <c r="CN20">
        <v>16607.5</v>
      </c>
      <c r="CO20" t="s">
        <v>150</v>
      </c>
      <c r="CP20">
        <v>0</v>
      </c>
      <c r="CQ20">
        <v>0</v>
      </c>
      <c r="CR20">
        <v>0</v>
      </c>
      <c r="CS20" t="s">
        <v>165</v>
      </c>
      <c r="CT20">
        <v>0</v>
      </c>
      <c r="CU20">
        <v>0</v>
      </c>
      <c r="CV20">
        <v>0</v>
      </c>
      <c r="CW20" t="s">
        <v>156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166</v>
      </c>
      <c r="DE20">
        <v>0</v>
      </c>
      <c r="DF20">
        <v>0</v>
      </c>
      <c r="DG20">
        <v>0</v>
      </c>
      <c r="DH20" t="s">
        <v>150</v>
      </c>
      <c r="DI20">
        <v>0</v>
      </c>
      <c r="DJ20">
        <v>0</v>
      </c>
      <c r="DK20">
        <v>0</v>
      </c>
      <c r="DL20" t="s">
        <v>156</v>
      </c>
      <c r="DM20">
        <v>45</v>
      </c>
      <c r="DN20">
        <v>0</v>
      </c>
      <c r="DO20" t="s">
        <v>156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155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183</v>
      </c>
      <c r="EC20" t="s">
        <v>183</v>
      </c>
      <c r="ED20" t="s">
        <v>181</v>
      </c>
      <c r="EE20" t="s">
        <v>184</v>
      </c>
      <c r="EF20" t="s">
        <v>164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16607.5</v>
      </c>
      <c r="EQ20">
        <v>0</v>
      </c>
      <c r="ER20">
        <v>0</v>
      </c>
      <c r="ES20" t="s">
        <v>146</v>
      </c>
      <c r="ET20" t="s">
        <v>169</v>
      </c>
      <c r="EU20" t="s">
        <v>146</v>
      </c>
      <c r="EV20">
        <v>0</v>
      </c>
    </row>
    <row r="21" spans="1:152" x14ac:dyDescent="0.25">
      <c r="A21">
        <v>9962256939</v>
      </c>
      <c r="B21" t="s">
        <v>141</v>
      </c>
      <c r="C21" t="s">
        <v>185</v>
      </c>
      <c r="D21" t="s">
        <v>143</v>
      </c>
      <c r="E21" t="s">
        <v>144</v>
      </c>
      <c r="F21" t="s">
        <v>145</v>
      </c>
      <c r="G21">
        <v>35185</v>
      </c>
      <c r="H21" t="s">
        <v>145</v>
      </c>
      <c r="I21">
        <v>965141</v>
      </c>
      <c r="J21">
        <v>2642373693</v>
      </c>
      <c r="K21">
        <v>1352114</v>
      </c>
      <c r="L21">
        <v>2692440</v>
      </c>
      <c r="M21" t="s">
        <v>146</v>
      </c>
      <c r="N21">
        <v>9962256939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150</v>
      </c>
      <c r="U21" t="s">
        <v>151</v>
      </c>
      <c r="V21">
        <v>4814</v>
      </c>
      <c r="W21" t="s">
        <v>152</v>
      </c>
      <c r="X21" t="s">
        <v>151</v>
      </c>
      <c r="Y21">
        <v>44</v>
      </c>
      <c r="Z21" t="s">
        <v>153</v>
      </c>
      <c r="AA21" t="s">
        <v>154</v>
      </c>
      <c r="AB21" t="s">
        <v>146</v>
      </c>
      <c r="AC21">
        <v>200239</v>
      </c>
      <c r="AD21" t="s">
        <v>155</v>
      </c>
      <c r="AE21" t="s">
        <v>156</v>
      </c>
      <c r="AF21" t="s">
        <v>186</v>
      </c>
      <c r="AG21">
        <v>566</v>
      </c>
      <c r="AH21">
        <v>329628</v>
      </c>
      <c r="AI21" t="s">
        <v>158</v>
      </c>
      <c r="AJ21">
        <v>566</v>
      </c>
      <c r="AK21">
        <v>9962256939</v>
      </c>
      <c r="AL21">
        <v>9962256939</v>
      </c>
      <c r="AM21" t="s">
        <v>159</v>
      </c>
      <c r="AN21" t="s">
        <v>160</v>
      </c>
      <c r="AO21" t="s">
        <v>161</v>
      </c>
      <c r="AP21" t="s">
        <v>146</v>
      </c>
      <c r="AQ21" t="s">
        <v>162</v>
      </c>
      <c r="AR21">
        <v>16607.5</v>
      </c>
      <c r="AS21">
        <v>16500</v>
      </c>
      <c r="AT21" s="5">
        <f t="shared" si="0"/>
        <v>10500</v>
      </c>
      <c r="AU21" s="5">
        <v>350</v>
      </c>
      <c r="AV21" s="5">
        <f t="shared" si="1"/>
        <v>10150</v>
      </c>
      <c r="AW21" s="6">
        <f t="shared" si="2"/>
        <v>1786.4</v>
      </c>
      <c r="AX21" s="7">
        <f t="shared" si="3"/>
        <v>8120</v>
      </c>
      <c r="AY21" s="8">
        <f t="shared" si="4"/>
        <v>243.6</v>
      </c>
      <c r="AZ21" s="5">
        <v>250</v>
      </c>
      <c r="BA21" s="9">
        <f t="shared" si="5"/>
        <v>81.25</v>
      </c>
      <c r="BB21" s="9">
        <v>1000</v>
      </c>
      <c r="BC21" s="10">
        <v>5000</v>
      </c>
      <c r="BD21" s="5">
        <f t="shared" si="6"/>
        <v>18.75</v>
      </c>
      <c r="BG21" t="s">
        <v>146</v>
      </c>
      <c r="BH21" t="s">
        <v>146</v>
      </c>
      <c r="BI21">
        <v>566</v>
      </c>
      <c r="BJ21">
        <v>566</v>
      </c>
      <c r="BK21">
        <v>16607.5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16606.962500000001</v>
      </c>
      <c r="BR21">
        <v>0</v>
      </c>
      <c r="BS21">
        <v>0.04</v>
      </c>
      <c r="BT21" t="s">
        <v>146</v>
      </c>
      <c r="BU21">
        <v>59536659</v>
      </c>
      <c r="BV21" t="s">
        <v>163</v>
      </c>
      <c r="BW21">
        <v>0</v>
      </c>
      <c r="BX21">
        <v>0</v>
      </c>
      <c r="BY21" t="s">
        <v>164</v>
      </c>
      <c r="BZ21">
        <v>0</v>
      </c>
      <c r="CA21" t="s">
        <v>146</v>
      </c>
      <c r="CB21">
        <v>0</v>
      </c>
      <c r="CC21">
        <v>0</v>
      </c>
      <c r="CD21" t="s">
        <v>182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158</v>
      </c>
      <c r="CK21">
        <v>10</v>
      </c>
      <c r="CL21">
        <v>0</v>
      </c>
      <c r="CM21">
        <v>0</v>
      </c>
      <c r="CN21">
        <v>16607.5</v>
      </c>
      <c r="CO21" t="s">
        <v>150</v>
      </c>
      <c r="CP21">
        <v>0</v>
      </c>
      <c r="CQ21">
        <v>0</v>
      </c>
      <c r="CR21">
        <v>0</v>
      </c>
      <c r="CS21" t="s">
        <v>165</v>
      </c>
      <c r="CT21">
        <v>0</v>
      </c>
      <c r="CU21">
        <v>0</v>
      </c>
      <c r="CV21">
        <v>0</v>
      </c>
      <c r="CW21" t="s">
        <v>156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166</v>
      </c>
      <c r="DE21">
        <v>0</v>
      </c>
      <c r="DF21">
        <v>0</v>
      </c>
      <c r="DG21">
        <v>0</v>
      </c>
      <c r="DH21" t="s">
        <v>150</v>
      </c>
      <c r="DI21">
        <v>0</v>
      </c>
      <c r="DJ21">
        <v>0</v>
      </c>
      <c r="DK21">
        <v>0</v>
      </c>
      <c r="DL21" t="s">
        <v>156</v>
      </c>
      <c r="DM21">
        <v>45</v>
      </c>
      <c r="DN21">
        <v>0</v>
      </c>
      <c r="DO21" t="s">
        <v>156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155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3.4600356600000148E+18</v>
      </c>
      <c r="EB21" t="s">
        <v>187</v>
      </c>
      <c r="EC21" t="s">
        <v>187</v>
      </c>
      <c r="ED21" t="s">
        <v>186</v>
      </c>
      <c r="EE21" t="s">
        <v>188</v>
      </c>
      <c r="EF21" t="s">
        <v>164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16607.5</v>
      </c>
      <c r="EQ21">
        <v>0</v>
      </c>
      <c r="ER21">
        <v>0</v>
      </c>
      <c r="ES21" t="s">
        <v>146</v>
      </c>
      <c r="ET21" t="s">
        <v>169</v>
      </c>
      <c r="EU21" t="s">
        <v>146</v>
      </c>
      <c r="EV21">
        <v>0</v>
      </c>
    </row>
    <row r="22" spans="1:152" x14ac:dyDescent="0.25">
      <c r="A22">
        <v>9962264435</v>
      </c>
      <c r="B22" t="s">
        <v>141</v>
      </c>
      <c r="C22" t="s">
        <v>208</v>
      </c>
      <c r="D22" t="s">
        <v>143</v>
      </c>
      <c r="E22" t="s">
        <v>144</v>
      </c>
      <c r="F22" t="s">
        <v>145</v>
      </c>
      <c r="G22">
        <v>35185</v>
      </c>
      <c r="H22" t="s">
        <v>145</v>
      </c>
      <c r="I22">
        <v>877523</v>
      </c>
      <c r="J22">
        <v>2642373695</v>
      </c>
      <c r="K22">
        <v>1352114</v>
      </c>
      <c r="L22">
        <v>2692440</v>
      </c>
      <c r="M22" t="s">
        <v>146</v>
      </c>
      <c r="N22">
        <v>9962264435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150</v>
      </c>
      <c r="U22" t="s">
        <v>151</v>
      </c>
      <c r="V22">
        <v>4814</v>
      </c>
      <c r="W22" t="s">
        <v>152</v>
      </c>
      <c r="X22" t="s">
        <v>151</v>
      </c>
      <c r="Y22">
        <v>44</v>
      </c>
      <c r="Z22" t="s">
        <v>153</v>
      </c>
      <c r="AA22" t="s">
        <v>154</v>
      </c>
      <c r="AB22" t="s">
        <v>146</v>
      </c>
      <c r="AC22">
        <v>200239</v>
      </c>
      <c r="AD22" t="s">
        <v>155</v>
      </c>
      <c r="AE22" t="s">
        <v>156</v>
      </c>
      <c r="AF22" t="s">
        <v>209</v>
      </c>
      <c r="AG22">
        <v>566</v>
      </c>
      <c r="AH22">
        <v>334728</v>
      </c>
      <c r="AI22" t="s">
        <v>158</v>
      </c>
      <c r="AJ22">
        <v>566</v>
      </c>
      <c r="AK22">
        <v>9962264435</v>
      </c>
      <c r="AL22">
        <v>9962264435</v>
      </c>
      <c r="AM22" t="s">
        <v>159</v>
      </c>
      <c r="AN22" t="s">
        <v>160</v>
      </c>
      <c r="AO22" t="s">
        <v>161</v>
      </c>
      <c r="AP22" t="s">
        <v>146</v>
      </c>
      <c r="AQ22" t="s">
        <v>162</v>
      </c>
      <c r="AR22">
        <v>16607.5</v>
      </c>
      <c r="AS22">
        <v>16500</v>
      </c>
      <c r="AT22" s="5">
        <f t="shared" si="0"/>
        <v>10500</v>
      </c>
      <c r="AU22" s="5">
        <v>350</v>
      </c>
      <c r="AV22" s="5">
        <f t="shared" si="1"/>
        <v>10150</v>
      </c>
      <c r="AW22" s="6">
        <f t="shared" si="2"/>
        <v>1786.4</v>
      </c>
      <c r="AX22" s="7">
        <f t="shared" si="3"/>
        <v>8120</v>
      </c>
      <c r="AY22" s="8">
        <f t="shared" si="4"/>
        <v>243.6</v>
      </c>
      <c r="AZ22" s="5">
        <v>250</v>
      </c>
      <c r="BA22" s="9">
        <f t="shared" si="5"/>
        <v>81.25</v>
      </c>
      <c r="BB22" s="9">
        <v>1000</v>
      </c>
      <c r="BC22" s="10">
        <v>5000</v>
      </c>
      <c r="BD22" s="5">
        <f t="shared" si="6"/>
        <v>18.75</v>
      </c>
      <c r="BG22" t="s">
        <v>146</v>
      </c>
      <c r="BH22" t="s">
        <v>146</v>
      </c>
      <c r="BI22">
        <v>566</v>
      </c>
      <c r="BJ22">
        <v>566</v>
      </c>
      <c r="BK22">
        <v>16607.5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16606.962500000001</v>
      </c>
      <c r="BR22">
        <v>0</v>
      </c>
      <c r="BS22">
        <v>0.04</v>
      </c>
      <c r="BT22" t="s">
        <v>146</v>
      </c>
      <c r="BU22">
        <v>59536659</v>
      </c>
      <c r="BV22" t="s">
        <v>163</v>
      </c>
      <c r="BW22">
        <v>0</v>
      </c>
      <c r="BX22">
        <v>0</v>
      </c>
      <c r="BY22" t="s">
        <v>164</v>
      </c>
      <c r="BZ22">
        <v>0</v>
      </c>
      <c r="CA22" t="s">
        <v>146</v>
      </c>
      <c r="CB22">
        <v>0</v>
      </c>
      <c r="CC22">
        <v>0</v>
      </c>
      <c r="CD22" t="s">
        <v>182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158</v>
      </c>
      <c r="CK22">
        <v>10</v>
      </c>
      <c r="CL22">
        <v>0</v>
      </c>
      <c r="CM22">
        <v>0</v>
      </c>
      <c r="CN22">
        <v>16607.5</v>
      </c>
      <c r="CO22" t="s">
        <v>150</v>
      </c>
      <c r="CP22">
        <v>0</v>
      </c>
      <c r="CQ22">
        <v>0</v>
      </c>
      <c r="CR22">
        <v>0</v>
      </c>
      <c r="CS22" t="s">
        <v>165</v>
      </c>
      <c r="CT22">
        <v>0</v>
      </c>
      <c r="CU22">
        <v>0</v>
      </c>
      <c r="CV22">
        <v>0</v>
      </c>
      <c r="CW22" t="s">
        <v>156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166</v>
      </c>
      <c r="DE22">
        <v>0</v>
      </c>
      <c r="DF22">
        <v>0</v>
      </c>
      <c r="DG22">
        <v>0</v>
      </c>
      <c r="DH22" t="s">
        <v>150</v>
      </c>
      <c r="DI22">
        <v>0</v>
      </c>
      <c r="DJ22">
        <v>0</v>
      </c>
      <c r="DK22">
        <v>0</v>
      </c>
      <c r="DL22" t="s">
        <v>156</v>
      </c>
      <c r="DM22">
        <v>45</v>
      </c>
      <c r="DN22">
        <v>0</v>
      </c>
      <c r="DO22" t="s">
        <v>156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155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210</v>
      </c>
      <c r="EC22" t="s">
        <v>210</v>
      </c>
      <c r="ED22" t="s">
        <v>209</v>
      </c>
      <c r="EE22" t="s">
        <v>211</v>
      </c>
      <c r="EF22" t="s">
        <v>164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16607.5</v>
      </c>
      <c r="EQ22">
        <v>0</v>
      </c>
      <c r="ER22">
        <v>0</v>
      </c>
      <c r="ES22" t="s">
        <v>146</v>
      </c>
      <c r="ET22" t="s">
        <v>169</v>
      </c>
      <c r="EU22" t="s">
        <v>146</v>
      </c>
      <c r="EV22">
        <v>0</v>
      </c>
    </row>
    <row r="23" spans="1:152" x14ac:dyDescent="0.25">
      <c r="A23">
        <v>9962233159</v>
      </c>
      <c r="B23" t="s">
        <v>141</v>
      </c>
      <c r="C23" t="s">
        <v>245</v>
      </c>
      <c r="D23" t="s">
        <v>143</v>
      </c>
      <c r="E23" t="s">
        <v>144</v>
      </c>
      <c r="F23" t="s">
        <v>145</v>
      </c>
      <c r="G23">
        <v>35185</v>
      </c>
      <c r="H23" t="s">
        <v>145</v>
      </c>
      <c r="I23">
        <v>520333</v>
      </c>
      <c r="J23">
        <v>2642373665</v>
      </c>
      <c r="K23">
        <v>1352114</v>
      </c>
      <c r="L23">
        <v>2692440</v>
      </c>
      <c r="M23" t="s">
        <v>146</v>
      </c>
      <c r="N23">
        <v>9962233159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150</v>
      </c>
      <c r="U23" t="s">
        <v>151</v>
      </c>
      <c r="V23">
        <v>4814</v>
      </c>
      <c r="W23" t="s">
        <v>152</v>
      </c>
      <c r="X23" t="s">
        <v>151</v>
      </c>
      <c r="Y23">
        <v>44</v>
      </c>
      <c r="Z23" t="s">
        <v>153</v>
      </c>
      <c r="AA23" t="s">
        <v>154</v>
      </c>
      <c r="AB23" t="s">
        <v>146</v>
      </c>
      <c r="AC23">
        <v>200239</v>
      </c>
      <c r="AD23" t="s">
        <v>155</v>
      </c>
      <c r="AE23" t="s">
        <v>156</v>
      </c>
      <c r="AF23" t="s">
        <v>246</v>
      </c>
      <c r="AG23">
        <v>566</v>
      </c>
      <c r="AH23">
        <v>312976</v>
      </c>
      <c r="AI23" t="s">
        <v>158</v>
      </c>
      <c r="AJ23">
        <v>566</v>
      </c>
      <c r="AK23">
        <v>9962233159</v>
      </c>
      <c r="AL23">
        <v>9962233159</v>
      </c>
      <c r="AM23" t="s">
        <v>159</v>
      </c>
      <c r="AN23" t="s">
        <v>160</v>
      </c>
      <c r="AO23" t="s">
        <v>161</v>
      </c>
      <c r="AP23" t="s">
        <v>146</v>
      </c>
      <c r="AQ23" t="s">
        <v>162</v>
      </c>
      <c r="AR23">
        <v>16607.5</v>
      </c>
      <c r="AS23">
        <v>16500</v>
      </c>
      <c r="AT23" s="5">
        <f t="shared" si="0"/>
        <v>10500</v>
      </c>
      <c r="AU23" s="5">
        <v>350</v>
      </c>
      <c r="AV23" s="5">
        <f t="shared" si="1"/>
        <v>10150</v>
      </c>
      <c r="AW23" s="6">
        <f t="shared" si="2"/>
        <v>1786.4</v>
      </c>
      <c r="AX23" s="7">
        <f t="shared" si="3"/>
        <v>8120</v>
      </c>
      <c r="AY23" s="8">
        <f t="shared" si="4"/>
        <v>243.6</v>
      </c>
      <c r="AZ23" s="5">
        <v>250</v>
      </c>
      <c r="BA23" s="9">
        <f t="shared" si="5"/>
        <v>81.25</v>
      </c>
      <c r="BB23" s="9">
        <v>1000</v>
      </c>
      <c r="BC23" s="10">
        <v>5000</v>
      </c>
      <c r="BD23" s="5">
        <f t="shared" si="6"/>
        <v>18.75</v>
      </c>
      <c r="BG23" t="s">
        <v>146</v>
      </c>
      <c r="BH23" t="s">
        <v>146</v>
      </c>
      <c r="BI23">
        <v>566</v>
      </c>
      <c r="BJ23">
        <v>566</v>
      </c>
      <c r="BK23">
        <v>16607.5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16606.962500000001</v>
      </c>
      <c r="BR23">
        <v>0</v>
      </c>
      <c r="BS23">
        <v>0.04</v>
      </c>
      <c r="BT23" t="s">
        <v>146</v>
      </c>
      <c r="BU23">
        <v>59536659</v>
      </c>
      <c r="BV23" t="s">
        <v>163</v>
      </c>
      <c r="BW23">
        <v>0</v>
      </c>
      <c r="BX23">
        <v>0</v>
      </c>
      <c r="BY23" t="s">
        <v>164</v>
      </c>
      <c r="BZ23">
        <v>0</v>
      </c>
      <c r="CA23" t="s">
        <v>146</v>
      </c>
      <c r="CB23">
        <v>0</v>
      </c>
      <c r="CC23">
        <v>0</v>
      </c>
      <c r="CD23" t="s">
        <v>182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158</v>
      </c>
      <c r="CK23">
        <v>10</v>
      </c>
      <c r="CL23">
        <v>0</v>
      </c>
      <c r="CM23">
        <v>0</v>
      </c>
      <c r="CN23">
        <v>16607.5</v>
      </c>
      <c r="CO23" t="s">
        <v>150</v>
      </c>
      <c r="CP23">
        <v>0</v>
      </c>
      <c r="CQ23">
        <v>0</v>
      </c>
      <c r="CR23">
        <v>0</v>
      </c>
      <c r="CS23" t="s">
        <v>165</v>
      </c>
      <c r="CT23">
        <v>0</v>
      </c>
      <c r="CU23">
        <v>0</v>
      </c>
      <c r="CV23">
        <v>0</v>
      </c>
      <c r="CW23" t="s">
        <v>156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166</v>
      </c>
      <c r="DE23">
        <v>0</v>
      </c>
      <c r="DF23">
        <v>0</v>
      </c>
      <c r="DG23">
        <v>0</v>
      </c>
      <c r="DH23" t="s">
        <v>150</v>
      </c>
      <c r="DI23">
        <v>0</v>
      </c>
      <c r="DJ23">
        <v>0</v>
      </c>
      <c r="DK23">
        <v>0</v>
      </c>
      <c r="DL23" t="s">
        <v>156</v>
      </c>
      <c r="DM23">
        <v>45</v>
      </c>
      <c r="DN23">
        <v>0</v>
      </c>
      <c r="DO23" t="s">
        <v>156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155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247</v>
      </c>
      <c r="EC23" t="s">
        <v>247</v>
      </c>
      <c r="ED23" t="s">
        <v>246</v>
      </c>
      <c r="EE23" t="s">
        <v>248</v>
      </c>
      <c r="EF23" t="s">
        <v>164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16607.5</v>
      </c>
      <c r="EQ23">
        <v>0</v>
      </c>
      <c r="ER23">
        <v>0</v>
      </c>
      <c r="ES23" t="s">
        <v>146</v>
      </c>
      <c r="ET23" t="s">
        <v>169</v>
      </c>
      <c r="EU23" t="s">
        <v>146</v>
      </c>
      <c r="EV23">
        <v>0</v>
      </c>
    </row>
    <row r="24" spans="1:152" x14ac:dyDescent="0.25">
      <c r="A24">
        <v>9964968255</v>
      </c>
      <c r="B24" t="s">
        <v>141</v>
      </c>
      <c r="C24" t="s">
        <v>249</v>
      </c>
      <c r="D24" t="s">
        <v>143</v>
      </c>
      <c r="E24" t="s">
        <v>144</v>
      </c>
      <c r="F24" t="s">
        <v>145</v>
      </c>
      <c r="G24">
        <v>35190</v>
      </c>
      <c r="H24" t="s">
        <v>145</v>
      </c>
      <c r="I24">
        <v>850714</v>
      </c>
      <c r="J24">
        <v>2642934472</v>
      </c>
      <c r="K24">
        <v>3941609</v>
      </c>
      <c r="L24">
        <v>2692440</v>
      </c>
      <c r="M24" t="s">
        <v>146</v>
      </c>
      <c r="N24">
        <v>9964968255</v>
      </c>
      <c r="O24">
        <v>123</v>
      </c>
      <c r="P24" t="s">
        <v>147</v>
      </c>
      <c r="Q24" t="s">
        <v>148</v>
      </c>
      <c r="R24" t="s">
        <v>149</v>
      </c>
      <c r="S24">
        <v>250100000000001</v>
      </c>
      <c r="T24" t="s">
        <v>150</v>
      </c>
      <c r="U24" t="s">
        <v>151</v>
      </c>
      <c r="V24">
        <v>4814</v>
      </c>
      <c r="W24" t="s">
        <v>152</v>
      </c>
      <c r="X24" t="s">
        <v>151</v>
      </c>
      <c r="Y24">
        <v>44</v>
      </c>
      <c r="Z24" t="s">
        <v>153</v>
      </c>
      <c r="AA24" t="s">
        <v>154</v>
      </c>
      <c r="AB24" t="s">
        <v>146</v>
      </c>
      <c r="AC24">
        <v>200239</v>
      </c>
      <c r="AD24" t="s">
        <v>155</v>
      </c>
      <c r="AE24" t="s">
        <v>156</v>
      </c>
      <c r="AF24" t="s">
        <v>250</v>
      </c>
      <c r="AG24">
        <v>566</v>
      </c>
      <c r="AH24">
        <v>375085</v>
      </c>
      <c r="AI24" t="s">
        <v>158</v>
      </c>
      <c r="AJ24">
        <v>566</v>
      </c>
      <c r="AK24">
        <v>9964968255</v>
      </c>
      <c r="AL24">
        <v>9964968255</v>
      </c>
      <c r="AM24" t="s">
        <v>159</v>
      </c>
      <c r="AN24" t="s">
        <v>160</v>
      </c>
      <c r="AO24" t="s">
        <v>161</v>
      </c>
      <c r="AP24" t="s">
        <v>146</v>
      </c>
      <c r="AQ24" t="s">
        <v>162</v>
      </c>
      <c r="AR24">
        <v>16607.5</v>
      </c>
      <c r="AS24">
        <v>16500</v>
      </c>
      <c r="AT24" s="5">
        <f t="shared" si="0"/>
        <v>10500</v>
      </c>
      <c r="AU24" s="5">
        <v>350</v>
      </c>
      <c r="AV24" s="5">
        <f t="shared" si="1"/>
        <v>10150</v>
      </c>
      <c r="AW24" s="6">
        <f t="shared" si="2"/>
        <v>1786.4</v>
      </c>
      <c r="AX24" s="7">
        <f t="shared" si="3"/>
        <v>8120</v>
      </c>
      <c r="AY24" s="8">
        <f t="shared" si="4"/>
        <v>243.6</v>
      </c>
      <c r="AZ24" s="5">
        <v>250</v>
      </c>
      <c r="BA24" s="9">
        <f t="shared" si="5"/>
        <v>81.25</v>
      </c>
      <c r="BB24" s="9">
        <v>1000</v>
      </c>
      <c r="BC24" s="10">
        <v>5000</v>
      </c>
      <c r="BD24" s="5">
        <f t="shared" si="6"/>
        <v>18.75</v>
      </c>
      <c r="BG24" t="s">
        <v>146</v>
      </c>
      <c r="BH24" t="s">
        <v>146</v>
      </c>
      <c r="BI24">
        <v>566</v>
      </c>
      <c r="BJ24">
        <v>566</v>
      </c>
      <c r="BK24">
        <v>16607.5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16606.962500000001</v>
      </c>
      <c r="BR24">
        <v>0</v>
      </c>
      <c r="BS24">
        <v>0.04</v>
      </c>
      <c r="BT24" t="s">
        <v>146</v>
      </c>
      <c r="BU24">
        <v>59536659</v>
      </c>
      <c r="BV24" t="s">
        <v>163</v>
      </c>
      <c r="BW24">
        <v>0</v>
      </c>
      <c r="BX24">
        <v>0</v>
      </c>
      <c r="BY24" t="s">
        <v>164</v>
      </c>
      <c r="BZ24">
        <v>0</v>
      </c>
      <c r="CA24" t="s">
        <v>146</v>
      </c>
      <c r="CB24">
        <v>0</v>
      </c>
      <c r="CC24">
        <v>0</v>
      </c>
      <c r="CD24" t="s">
        <v>182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158</v>
      </c>
      <c r="CK24">
        <v>10</v>
      </c>
      <c r="CL24">
        <v>0</v>
      </c>
      <c r="CM24">
        <v>0</v>
      </c>
      <c r="CN24">
        <v>16607.5</v>
      </c>
      <c r="CO24" t="s">
        <v>150</v>
      </c>
      <c r="CP24">
        <v>0</v>
      </c>
      <c r="CQ24">
        <v>0</v>
      </c>
      <c r="CR24">
        <v>0</v>
      </c>
      <c r="CS24" t="s">
        <v>165</v>
      </c>
      <c r="CT24">
        <v>0</v>
      </c>
      <c r="CU24">
        <v>0</v>
      </c>
      <c r="CV24">
        <v>0</v>
      </c>
      <c r="CW24" t="s">
        <v>156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166</v>
      </c>
      <c r="DE24">
        <v>0</v>
      </c>
      <c r="DF24">
        <v>0</v>
      </c>
      <c r="DG24">
        <v>0</v>
      </c>
      <c r="DH24" t="s">
        <v>150</v>
      </c>
      <c r="DI24">
        <v>0</v>
      </c>
      <c r="DJ24">
        <v>0</v>
      </c>
      <c r="DK24">
        <v>0</v>
      </c>
      <c r="DL24" t="s">
        <v>156</v>
      </c>
      <c r="DM24">
        <v>45</v>
      </c>
      <c r="DN24">
        <v>0</v>
      </c>
      <c r="DO24" t="s">
        <v>156</v>
      </c>
      <c r="DP24">
        <v>45</v>
      </c>
      <c r="DQ24">
        <v>0</v>
      </c>
      <c r="DR24" t="s">
        <v>146</v>
      </c>
      <c r="DS24" t="s">
        <v>146</v>
      </c>
      <c r="DT24" t="s">
        <v>146</v>
      </c>
      <c r="DU24" t="s">
        <v>155</v>
      </c>
      <c r="DV24">
        <v>0</v>
      </c>
      <c r="DW24">
        <v>0</v>
      </c>
      <c r="DX24">
        <v>0.5</v>
      </c>
      <c r="DY24">
        <v>0.04</v>
      </c>
      <c r="DZ24">
        <v>2.0020566090040005E+19</v>
      </c>
      <c r="EA24">
        <v>3.4600356600000148E+18</v>
      </c>
      <c r="EB24" t="s">
        <v>251</v>
      </c>
      <c r="EC24" t="s">
        <v>251</v>
      </c>
      <c r="ED24" t="s">
        <v>250</v>
      </c>
      <c r="EE24" t="s">
        <v>252</v>
      </c>
      <c r="EF24" t="s">
        <v>164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16607.5</v>
      </c>
      <c r="EQ24">
        <v>0</v>
      </c>
      <c r="ER24">
        <v>0</v>
      </c>
      <c r="ES24" t="s">
        <v>146</v>
      </c>
      <c r="ET24" t="s">
        <v>169</v>
      </c>
      <c r="EU24" t="s">
        <v>146</v>
      </c>
      <c r="EV24">
        <v>0</v>
      </c>
    </row>
    <row r="25" spans="1:152" x14ac:dyDescent="0.25">
      <c r="A25">
        <v>9963983308</v>
      </c>
      <c r="B25" t="s">
        <v>141</v>
      </c>
      <c r="C25" t="s">
        <v>257</v>
      </c>
      <c r="D25" t="s">
        <v>143</v>
      </c>
      <c r="E25" t="s">
        <v>144</v>
      </c>
      <c r="F25" t="s">
        <v>145</v>
      </c>
      <c r="G25">
        <v>35187</v>
      </c>
      <c r="H25" t="s">
        <v>145</v>
      </c>
      <c r="I25">
        <v>282561</v>
      </c>
      <c r="J25">
        <v>2642557922</v>
      </c>
      <c r="K25">
        <v>5869417</v>
      </c>
      <c r="L25">
        <v>2692440</v>
      </c>
      <c r="M25" t="s">
        <v>146</v>
      </c>
      <c r="N25">
        <v>9963983308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150</v>
      </c>
      <c r="U25" t="s">
        <v>151</v>
      </c>
      <c r="V25">
        <v>4814</v>
      </c>
      <c r="W25" t="s">
        <v>152</v>
      </c>
      <c r="X25" t="s">
        <v>151</v>
      </c>
      <c r="Y25">
        <v>44</v>
      </c>
      <c r="Z25" t="s">
        <v>153</v>
      </c>
      <c r="AA25" t="s">
        <v>154</v>
      </c>
      <c r="AB25" t="s">
        <v>146</v>
      </c>
      <c r="AC25">
        <v>200239</v>
      </c>
      <c r="AD25" t="s">
        <v>155</v>
      </c>
      <c r="AE25" t="s">
        <v>156</v>
      </c>
      <c r="AF25" t="s">
        <v>258</v>
      </c>
      <c r="AG25">
        <v>566</v>
      </c>
      <c r="AH25">
        <v>623756</v>
      </c>
      <c r="AI25" t="s">
        <v>158</v>
      </c>
      <c r="AJ25">
        <v>566</v>
      </c>
      <c r="AK25">
        <v>9963983308</v>
      </c>
      <c r="AL25">
        <v>9963983308</v>
      </c>
      <c r="AM25" t="s">
        <v>159</v>
      </c>
      <c r="AN25" t="s">
        <v>259</v>
      </c>
      <c r="AO25" t="s">
        <v>260</v>
      </c>
      <c r="AP25" t="s">
        <v>146</v>
      </c>
      <c r="AQ25" t="s">
        <v>162</v>
      </c>
      <c r="AR25">
        <v>16607.5</v>
      </c>
      <c r="AS25">
        <v>16500</v>
      </c>
      <c r="AT25" s="5">
        <f t="shared" si="0"/>
        <v>10500</v>
      </c>
      <c r="AU25" s="5">
        <v>350</v>
      </c>
      <c r="AV25" s="5">
        <f t="shared" si="1"/>
        <v>10150</v>
      </c>
      <c r="AW25" s="6">
        <f t="shared" si="2"/>
        <v>1786.4</v>
      </c>
      <c r="AX25" s="7">
        <f t="shared" si="3"/>
        <v>8120</v>
      </c>
      <c r="AY25" s="8">
        <f t="shared" si="4"/>
        <v>243.6</v>
      </c>
      <c r="AZ25" s="5">
        <v>250</v>
      </c>
      <c r="BA25" s="9">
        <f t="shared" si="5"/>
        <v>81.25</v>
      </c>
      <c r="BB25" s="9">
        <v>1000</v>
      </c>
      <c r="BC25" s="10">
        <v>5000</v>
      </c>
      <c r="BD25" s="5">
        <f t="shared" si="6"/>
        <v>18.75</v>
      </c>
      <c r="BG25" t="s">
        <v>146</v>
      </c>
      <c r="BH25" t="s">
        <v>146</v>
      </c>
      <c r="BI25">
        <v>566</v>
      </c>
      <c r="BJ25">
        <v>566</v>
      </c>
      <c r="BK25">
        <v>16607.5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16606.962500000001</v>
      </c>
      <c r="BR25">
        <v>0</v>
      </c>
      <c r="BS25">
        <v>0.04</v>
      </c>
      <c r="BT25" t="s">
        <v>146</v>
      </c>
      <c r="BU25">
        <v>59536659</v>
      </c>
      <c r="BV25" t="s">
        <v>163</v>
      </c>
      <c r="BW25">
        <v>0</v>
      </c>
      <c r="BX25">
        <v>0</v>
      </c>
      <c r="BY25" t="s">
        <v>164</v>
      </c>
      <c r="BZ25">
        <v>0</v>
      </c>
      <c r="CA25" t="s">
        <v>146</v>
      </c>
      <c r="CB25">
        <v>0</v>
      </c>
      <c r="CC25">
        <v>0</v>
      </c>
      <c r="CD25" t="s">
        <v>182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158</v>
      </c>
      <c r="CK25">
        <v>10</v>
      </c>
      <c r="CL25">
        <v>0</v>
      </c>
      <c r="CM25">
        <v>0</v>
      </c>
      <c r="CN25">
        <v>16607.5</v>
      </c>
      <c r="CO25" t="s">
        <v>150</v>
      </c>
      <c r="CP25">
        <v>0</v>
      </c>
      <c r="CQ25">
        <v>0</v>
      </c>
      <c r="CR25">
        <v>0</v>
      </c>
      <c r="CS25" t="s">
        <v>165</v>
      </c>
      <c r="CT25">
        <v>0</v>
      </c>
      <c r="CU25">
        <v>0</v>
      </c>
      <c r="CV25">
        <v>0</v>
      </c>
      <c r="CW25" t="s">
        <v>156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166</v>
      </c>
      <c r="DE25">
        <v>0</v>
      </c>
      <c r="DF25">
        <v>0</v>
      </c>
      <c r="DG25">
        <v>0</v>
      </c>
      <c r="DH25" t="s">
        <v>150</v>
      </c>
      <c r="DI25">
        <v>0</v>
      </c>
      <c r="DJ25">
        <v>0</v>
      </c>
      <c r="DK25">
        <v>0</v>
      </c>
      <c r="DL25" t="s">
        <v>156</v>
      </c>
      <c r="DM25">
        <v>45</v>
      </c>
      <c r="DN25">
        <v>0</v>
      </c>
      <c r="DO25" t="s">
        <v>156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155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261</v>
      </c>
      <c r="EC25" t="s">
        <v>261</v>
      </c>
      <c r="ED25" t="s">
        <v>258</v>
      </c>
      <c r="EE25" t="s">
        <v>262</v>
      </c>
      <c r="EF25" t="s">
        <v>164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16607.5</v>
      </c>
      <c r="EQ25">
        <v>0</v>
      </c>
      <c r="ER25">
        <v>0</v>
      </c>
      <c r="ES25" t="s">
        <v>146</v>
      </c>
      <c r="ET25" t="s">
        <v>169</v>
      </c>
      <c r="EU25" t="s">
        <v>146</v>
      </c>
      <c r="EV25">
        <v>0</v>
      </c>
    </row>
    <row r="26" spans="1:152" x14ac:dyDescent="0.25">
      <c r="A26">
        <v>9969253747</v>
      </c>
      <c r="B26" t="s">
        <v>141</v>
      </c>
      <c r="C26" t="s">
        <v>222</v>
      </c>
      <c r="D26" t="s">
        <v>143</v>
      </c>
      <c r="E26" t="s">
        <v>144</v>
      </c>
      <c r="F26" t="s">
        <v>145</v>
      </c>
      <c r="G26">
        <v>35192</v>
      </c>
      <c r="H26" t="s">
        <v>145</v>
      </c>
      <c r="I26">
        <v>765828</v>
      </c>
      <c r="J26">
        <v>2643137512</v>
      </c>
      <c r="K26">
        <v>3078526</v>
      </c>
      <c r="L26">
        <v>2692440</v>
      </c>
      <c r="M26" t="s">
        <v>146</v>
      </c>
      <c r="N26">
        <v>9969253747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156</v>
      </c>
      <c r="U26" t="s">
        <v>151</v>
      </c>
      <c r="V26">
        <v>4814</v>
      </c>
      <c r="W26" t="s">
        <v>152</v>
      </c>
      <c r="X26" t="s">
        <v>151</v>
      </c>
      <c r="Y26">
        <v>44</v>
      </c>
      <c r="Z26" t="s">
        <v>153</v>
      </c>
      <c r="AA26" t="s">
        <v>154</v>
      </c>
      <c r="AB26" t="s">
        <v>146</v>
      </c>
      <c r="AC26">
        <v>200241</v>
      </c>
      <c r="AD26" t="s">
        <v>223</v>
      </c>
      <c r="AE26" t="s">
        <v>156</v>
      </c>
      <c r="AF26" t="s">
        <v>224</v>
      </c>
      <c r="AG26">
        <v>566</v>
      </c>
      <c r="AH26">
        <v>679959</v>
      </c>
      <c r="AI26" t="s">
        <v>158</v>
      </c>
      <c r="AJ26">
        <v>566</v>
      </c>
      <c r="AK26">
        <v>9969253747</v>
      </c>
      <c r="AL26">
        <v>9969253747</v>
      </c>
      <c r="AM26" t="s">
        <v>159</v>
      </c>
      <c r="AN26" t="s">
        <v>225</v>
      </c>
      <c r="AO26" t="s">
        <v>226</v>
      </c>
      <c r="AP26" t="s">
        <v>146</v>
      </c>
      <c r="AQ26" t="s">
        <v>162</v>
      </c>
      <c r="AR26">
        <v>32000</v>
      </c>
      <c r="AS26">
        <v>32000</v>
      </c>
      <c r="AT26" s="5">
        <f t="shared" si="0"/>
        <v>31000</v>
      </c>
      <c r="AU26" s="5">
        <v>350</v>
      </c>
      <c r="AV26" s="5">
        <f t="shared" si="1"/>
        <v>30650</v>
      </c>
      <c r="AW26" s="6">
        <f t="shared" si="2"/>
        <v>5394.4000000000005</v>
      </c>
      <c r="AX26" s="7">
        <f t="shared" si="3"/>
        <v>24520</v>
      </c>
      <c r="AY26" s="8">
        <f t="shared" si="4"/>
        <v>735.6</v>
      </c>
      <c r="AZ26" s="5">
        <v>250</v>
      </c>
      <c r="BA26" s="9">
        <f t="shared" si="5"/>
        <v>81.25</v>
      </c>
      <c r="BB26" s="9">
        <v>1000</v>
      </c>
      <c r="BC26" s="10"/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32000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31999.462500000001</v>
      </c>
      <c r="BR26">
        <v>0</v>
      </c>
      <c r="BS26">
        <v>0.04</v>
      </c>
      <c r="BT26" t="s">
        <v>146</v>
      </c>
      <c r="BU26">
        <v>59536659</v>
      </c>
      <c r="BV26" t="s">
        <v>163</v>
      </c>
      <c r="BW26">
        <v>0</v>
      </c>
      <c r="BX26">
        <v>0</v>
      </c>
      <c r="BY26" t="s">
        <v>164</v>
      </c>
      <c r="BZ26">
        <v>0</v>
      </c>
      <c r="CA26" t="s">
        <v>146</v>
      </c>
      <c r="CB26">
        <v>0</v>
      </c>
      <c r="CC26">
        <v>0</v>
      </c>
      <c r="CD26" t="s">
        <v>182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158</v>
      </c>
      <c r="CK26">
        <v>10</v>
      </c>
      <c r="CL26">
        <v>0</v>
      </c>
      <c r="CM26">
        <v>0</v>
      </c>
      <c r="CN26">
        <v>32000</v>
      </c>
      <c r="CO26" t="s">
        <v>150</v>
      </c>
      <c r="CP26">
        <v>0</v>
      </c>
      <c r="CQ26">
        <v>0</v>
      </c>
      <c r="CR26">
        <v>0</v>
      </c>
      <c r="CS26" t="s">
        <v>165</v>
      </c>
      <c r="CT26">
        <v>0</v>
      </c>
      <c r="CU26">
        <v>0</v>
      </c>
      <c r="CV26">
        <v>0</v>
      </c>
      <c r="CW26" t="s">
        <v>156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166</v>
      </c>
      <c r="DE26">
        <v>0</v>
      </c>
      <c r="DF26">
        <v>0</v>
      </c>
      <c r="DG26">
        <v>0</v>
      </c>
      <c r="DH26" t="s">
        <v>150</v>
      </c>
      <c r="DI26">
        <v>0</v>
      </c>
      <c r="DJ26">
        <v>0</v>
      </c>
      <c r="DK26">
        <v>0</v>
      </c>
      <c r="DL26" t="s">
        <v>156</v>
      </c>
      <c r="DM26">
        <v>45</v>
      </c>
      <c r="DN26">
        <v>0</v>
      </c>
      <c r="DO26" t="s">
        <v>156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223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3.4600356600000148E+18</v>
      </c>
      <c r="EB26" t="s">
        <v>227</v>
      </c>
      <c r="EC26" t="s">
        <v>227</v>
      </c>
      <c r="ED26" t="s">
        <v>224</v>
      </c>
      <c r="EE26" t="s">
        <v>228</v>
      </c>
      <c r="EF26" t="s">
        <v>164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32000</v>
      </c>
      <c r="EQ26">
        <v>0</v>
      </c>
      <c r="ER26">
        <v>0</v>
      </c>
      <c r="ES26" t="s">
        <v>146</v>
      </c>
      <c r="ET26" t="s">
        <v>169</v>
      </c>
      <c r="EU26" t="s">
        <v>146</v>
      </c>
      <c r="EV26">
        <v>0</v>
      </c>
    </row>
    <row r="27" spans="1:152" x14ac:dyDescent="0.25">
      <c r="A27">
        <v>9969236384</v>
      </c>
      <c r="B27" t="s">
        <v>141</v>
      </c>
      <c r="C27" t="s">
        <v>263</v>
      </c>
      <c r="D27" t="s">
        <v>143</v>
      </c>
      <c r="E27" t="s">
        <v>144</v>
      </c>
      <c r="F27" t="s">
        <v>145</v>
      </c>
      <c r="G27">
        <v>35191</v>
      </c>
      <c r="H27" t="s">
        <v>145</v>
      </c>
      <c r="I27">
        <v>588154</v>
      </c>
      <c r="J27">
        <v>2643100155</v>
      </c>
      <c r="K27">
        <v>3078526</v>
      </c>
      <c r="L27">
        <v>2692440</v>
      </c>
      <c r="M27" t="s">
        <v>146</v>
      </c>
      <c r="N27">
        <v>9969236384</v>
      </c>
      <c r="O27">
        <v>123</v>
      </c>
      <c r="P27" t="s">
        <v>147</v>
      </c>
      <c r="Q27" t="s">
        <v>148</v>
      </c>
      <c r="R27" t="s">
        <v>149</v>
      </c>
      <c r="S27">
        <v>250100000000001</v>
      </c>
      <c r="T27" t="s">
        <v>156</v>
      </c>
      <c r="U27" t="s">
        <v>151</v>
      </c>
      <c r="V27">
        <v>4814</v>
      </c>
      <c r="W27" t="s">
        <v>152</v>
      </c>
      <c r="X27" t="s">
        <v>151</v>
      </c>
      <c r="Y27">
        <v>44</v>
      </c>
      <c r="Z27" t="s">
        <v>153</v>
      </c>
      <c r="AA27" t="s">
        <v>154</v>
      </c>
      <c r="AB27" t="s">
        <v>146</v>
      </c>
      <c r="AC27">
        <v>200241</v>
      </c>
      <c r="AD27" t="s">
        <v>223</v>
      </c>
      <c r="AE27" t="s">
        <v>156</v>
      </c>
      <c r="AF27" t="s">
        <v>264</v>
      </c>
      <c r="AG27">
        <v>566</v>
      </c>
      <c r="AH27">
        <v>667155</v>
      </c>
      <c r="AI27" t="s">
        <v>158</v>
      </c>
      <c r="AJ27">
        <v>566</v>
      </c>
      <c r="AK27">
        <v>9969236384</v>
      </c>
      <c r="AL27">
        <v>9969236384</v>
      </c>
      <c r="AM27" t="s">
        <v>159</v>
      </c>
      <c r="AN27" t="s">
        <v>225</v>
      </c>
      <c r="AO27" t="s">
        <v>226</v>
      </c>
      <c r="AP27" t="s">
        <v>146</v>
      </c>
      <c r="AQ27" t="s">
        <v>162</v>
      </c>
      <c r="AR27">
        <v>32000</v>
      </c>
      <c r="AS27">
        <v>32000</v>
      </c>
      <c r="AT27" s="5">
        <f t="shared" si="0"/>
        <v>31000</v>
      </c>
      <c r="AU27" s="5">
        <v>350</v>
      </c>
      <c r="AV27" s="5">
        <f t="shared" si="1"/>
        <v>30650</v>
      </c>
      <c r="AW27" s="6">
        <f t="shared" si="2"/>
        <v>5394.4000000000005</v>
      </c>
      <c r="AX27" s="7">
        <f t="shared" si="3"/>
        <v>24520</v>
      </c>
      <c r="AY27" s="8">
        <f t="shared" si="4"/>
        <v>735.6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32000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31999.462500000001</v>
      </c>
      <c r="BR27">
        <v>0</v>
      </c>
      <c r="BS27">
        <v>0.04</v>
      </c>
      <c r="BT27" t="s">
        <v>146</v>
      </c>
      <c r="BU27">
        <v>59536659</v>
      </c>
      <c r="BV27" t="s">
        <v>163</v>
      </c>
      <c r="BW27">
        <v>0</v>
      </c>
      <c r="BX27">
        <v>0</v>
      </c>
      <c r="BY27" t="s">
        <v>164</v>
      </c>
      <c r="BZ27">
        <v>0</v>
      </c>
      <c r="CA27" t="s">
        <v>146</v>
      </c>
      <c r="CB27">
        <v>0</v>
      </c>
      <c r="CC27">
        <v>0</v>
      </c>
      <c r="CD27" t="s">
        <v>182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158</v>
      </c>
      <c r="CK27">
        <v>10</v>
      </c>
      <c r="CL27">
        <v>0</v>
      </c>
      <c r="CM27">
        <v>0</v>
      </c>
      <c r="CN27">
        <v>32000</v>
      </c>
      <c r="CO27" t="s">
        <v>150</v>
      </c>
      <c r="CP27">
        <v>0</v>
      </c>
      <c r="CQ27">
        <v>0</v>
      </c>
      <c r="CR27">
        <v>0</v>
      </c>
      <c r="CS27" t="s">
        <v>165</v>
      </c>
      <c r="CT27">
        <v>0</v>
      </c>
      <c r="CU27">
        <v>0</v>
      </c>
      <c r="CV27">
        <v>0</v>
      </c>
      <c r="CW27" t="s">
        <v>156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166</v>
      </c>
      <c r="DE27">
        <v>0</v>
      </c>
      <c r="DF27">
        <v>0</v>
      </c>
      <c r="DG27">
        <v>0</v>
      </c>
      <c r="DH27" t="s">
        <v>150</v>
      </c>
      <c r="DI27">
        <v>0</v>
      </c>
      <c r="DJ27">
        <v>0</v>
      </c>
      <c r="DK27">
        <v>0</v>
      </c>
      <c r="DL27" t="s">
        <v>156</v>
      </c>
      <c r="DM27">
        <v>45</v>
      </c>
      <c r="DN27">
        <v>0</v>
      </c>
      <c r="DO27" t="s">
        <v>156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223</v>
      </c>
      <c r="DV27">
        <v>0</v>
      </c>
      <c r="DW27">
        <v>0</v>
      </c>
      <c r="DX27">
        <v>0.5</v>
      </c>
      <c r="DY27">
        <v>0.04</v>
      </c>
      <c r="DZ27">
        <v>2.0020566090040005E+19</v>
      </c>
      <c r="EA27">
        <v>3.4600356600000148E+18</v>
      </c>
      <c r="EB27" t="s">
        <v>265</v>
      </c>
      <c r="EC27" t="s">
        <v>265</v>
      </c>
      <c r="ED27" t="s">
        <v>264</v>
      </c>
      <c r="EE27" t="s">
        <v>266</v>
      </c>
      <c r="EF27" t="s">
        <v>164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32000</v>
      </c>
      <c r="EQ27">
        <v>0</v>
      </c>
      <c r="ER27">
        <v>0</v>
      </c>
      <c r="ES27" t="s">
        <v>146</v>
      </c>
      <c r="ET27" t="s">
        <v>169</v>
      </c>
      <c r="EU27" t="s">
        <v>146</v>
      </c>
      <c r="EV27">
        <v>0</v>
      </c>
    </row>
    <row r="28" spans="1:152" x14ac:dyDescent="0.25">
      <c r="A28">
        <v>9969280856</v>
      </c>
      <c r="B28" t="s">
        <v>141</v>
      </c>
      <c r="C28" t="s">
        <v>280</v>
      </c>
      <c r="D28" t="s">
        <v>143</v>
      </c>
      <c r="E28" t="s">
        <v>144</v>
      </c>
      <c r="F28" t="s">
        <v>145</v>
      </c>
      <c r="G28">
        <v>35192</v>
      </c>
      <c r="H28" t="s">
        <v>145</v>
      </c>
      <c r="I28">
        <v>760529</v>
      </c>
      <c r="J28">
        <v>2643137570</v>
      </c>
      <c r="K28">
        <v>3078526</v>
      </c>
      <c r="L28">
        <v>2692440</v>
      </c>
      <c r="M28" t="s">
        <v>146</v>
      </c>
      <c r="N28">
        <v>9969280856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156</v>
      </c>
      <c r="U28" t="s">
        <v>151</v>
      </c>
      <c r="V28">
        <v>4814</v>
      </c>
      <c r="W28" t="s">
        <v>152</v>
      </c>
      <c r="X28" t="s">
        <v>151</v>
      </c>
      <c r="Y28">
        <v>44</v>
      </c>
      <c r="Z28" t="s">
        <v>153</v>
      </c>
      <c r="AA28" t="s">
        <v>154</v>
      </c>
      <c r="AB28" t="s">
        <v>146</v>
      </c>
      <c r="AC28">
        <v>200241</v>
      </c>
      <c r="AD28" t="s">
        <v>223</v>
      </c>
      <c r="AE28" t="s">
        <v>156</v>
      </c>
      <c r="AF28" t="s">
        <v>281</v>
      </c>
      <c r="AG28">
        <v>566</v>
      </c>
      <c r="AH28">
        <v>699788</v>
      </c>
      <c r="AI28" t="s">
        <v>158</v>
      </c>
      <c r="AJ28">
        <v>566</v>
      </c>
      <c r="AK28">
        <v>9969280856</v>
      </c>
      <c r="AL28">
        <v>9969280856</v>
      </c>
      <c r="AM28" t="s">
        <v>159</v>
      </c>
      <c r="AN28" t="s">
        <v>225</v>
      </c>
      <c r="AO28" t="s">
        <v>226</v>
      </c>
      <c r="AP28" t="s">
        <v>146</v>
      </c>
      <c r="AQ28" t="s">
        <v>162</v>
      </c>
      <c r="AR28">
        <v>32000</v>
      </c>
      <c r="AS28">
        <v>32000</v>
      </c>
      <c r="AT28" s="5">
        <f t="shared" si="0"/>
        <v>31000</v>
      </c>
      <c r="AU28" s="5">
        <v>350</v>
      </c>
      <c r="AV28" s="5">
        <f t="shared" si="1"/>
        <v>30650</v>
      </c>
      <c r="AW28" s="6">
        <f t="shared" si="2"/>
        <v>5394.4000000000005</v>
      </c>
      <c r="AX28" s="7">
        <f t="shared" si="3"/>
        <v>24520</v>
      </c>
      <c r="AY28" s="8">
        <f t="shared" si="4"/>
        <v>735.6</v>
      </c>
      <c r="AZ28" s="5">
        <v>250</v>
      </c>
      <c r="BA28" s="9">
        <f t="shared" si="5"/>
        <v>81.25</v>
      </c>
      <c r="BB28" s="9">
        <v>1000</v>
      </c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32000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31999.462500000001</v>
      </c>
      <c r="BR28">
        <v>0</v>
      </c>
      <c r="BS28">
        <v>0.04</v>
      </c>
      <c r="BT28" t="s">
        <v>146</v>
      </c>
      <c r="BU28">
        <v>59536659</v>
      </c>
      <c r="BV28" t="s">
        <v>163</v>
      </c>
      <c r="BW28">
        <v>0</v>
      </c>
      <c r="BX28">
        <v>0</v>
      </c>
      <c r="BY28" t="s">
        <v>164</v>
      </c>
      <c r="BZ28">
        <v>0</v>
      </c>
      <c r="CA28" t="s">
        <v>146</v>
      </c>
      <c r="CB28">
        <v>0</v>
      </c>
      <c r="CC28">
        <v>0</v>
      </c>
      <c r="CD28" t="s">
        <v>182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158</v>
      </c>
      <c r="CK28">
        <v>10</v>
      </c>
      <c r="CL28">
        <v>0</v>
      </c>
      <c r="CM28">
        <v>0</v>
      </c>
      <c r="CN28">
        <v>32000</v>
      </c>
      <c r="CO28" t="s">
        <v>150</v>
      </c>
      <c r="CP28">
        <v>0</v>
      </c>
      <c r="CQ28">
        <v>0</v>
      </c>
      <c r="CR28">
        <v>0</v>
      </c>
      <c r="CS28" t="s">
        <v>165</v>
      </c>
      <c r="CT28">
        <v>0</v>
      </c>
      <c r="CU28">
        <v>0</v>
      </c>
      <c r="CV28">
        <v>0</v>
      </c>
      <c r="CW28" t="s">
        <v>156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166</v>
      </c>
      <c r="DE28">
        <v>0</v>
      </c>
      <c r="DF28">
        <v>0</v>
      </c>
      <c r="DG28">
        <v>0</v>
      </c>
      <c r="DH28" t="s">
        <v>150</v>
      </c>
      <c r="DI28">
        <v>0</v>
      </c>
      <c r="DJ28">
        <v>0</v>
      </c>
      <c r="DK28">
        <v>0</v>
      </c>
      <c r="DL28" t="s">
        <v>156</v>
      </c>
      <c r="DM28">
        <v>45</v>
      </c>
      <c r="DN28">
        <v>0</v>
      </c>
      <c r="DO28" t="s">
        <v>156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223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3.4600356600000148E+18</v>
      </c>
      <c r="EB28" t="s">
        <v>282</v>
      </c>
      <c r="EC28" t="s">
        <v>282</v>
      </c>
      <c r="ED28" t="s">
        <v>281</v>
      </c>
      <c r="EE28" t="s">
        <v>283</v>
      </c>
      <c r="EF28" t="s">
        <v>164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32000</v>
      </c>
      <c r="EQ28">
        <v>0</v>
      </c>
      <c r="ER28">
        <v>0</v>
      </c>
      <c r="ES28" t="s">
        <v>146</v>
      </c>
      <c r="ET28" t="s">
        <v>169</v>
      </c>
      <c r="EU28" t="s">
        <v>146</v>
      </c>
      <c r="EV28">
        <v>0</v>
      </c>
    </row>
    <row r="29" spans="1:152" x14ac:dyDescent="0.25">
      <c r="A29">
        <v>9969267238</v>
      </c>
      <c r="B29" t="s">
        <v>141</v>
      </c>
      <c r="C29" t="s">
        <v>302</v>
      </c>
      <c r="D29" t="s">
        <v>143</v>
      </c>
      <c r="E29" t="s">
        <v>144</v>
      </c>
      <c r="F29" t="s">
        <v>145</v>
      </c>
      <c r="G29">
        <v>35192</v>
      </c>
      <c r="H29" t="s">
        <v>145</v>
      </c>
      <c r="I29">
        <v>84261</v>
      </c>
      <c r="J29">
        <v>2643137539</v>
      </c>
      <c r="K29">
        <v>3078526</v>
      </c>
      <c r="L29">
        <v>2692440</v>
      </c>
      <c r="M29" t="s">
        <v>146</v>
      </c>
      <c r="N29">
        <v>9969267238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156</v>
      </c>
      <c r="U29" t="s">
        <v>151</v>
      </c>
      <c r="V29">
        <v>4814</v>
      </c>
      <c r="W29" t="s">
        <v>152</v>
      </c>
      <c r="X29" t="s">
        <v>151</v>
      </c>
      <c r="Y29">
        <v>44</v>
      </c>
      <c r="Z29" t="s">
        <v>153</v>
      </c>
      <c r="AA29" t="s">
        <v>154</v>
      </c>
      <c r="AB29" t="s">
        <v>146</v>
      </c>
      <c r="AC29">
        <v>200241</v>
      </c>
      <c r="AD29" t="s">
        <v>223</v>
      </c>
      <c r="AE29" t="s">
        <v>156</v>
      </c>
      <c r="AF29" t="s">
        <v>303</v>
      </c>
      <c r="AG29">
        <v>566</v>
      </c>
      <c r="AH29">
        <v>689889</v>
      </c>
      <c r="AI29" t="s">
        <v>158</v>
      </c>
      <c r="AJ29">
        <v>566</v>
      </c>
      <c r="AK29">
        <v>9969267238</v>
      </c>
      <c r="AL29">
        <v>9969267238</v>
      </c>
      <c r="AM29" t="s">
        <v>159</v>
      </c>
      <c r="AN29" t="s">
        <v>225</v>
      </c>
      <c r="AO29" t="s">
        <v>226</v>
      </c>
      <c r="AP29" t="s">
        <v>146</v>
      </c>
      <c r="AQ29" t="s">
        <v>162</v>
      </c>
      <c r="AR29">
        <v>32000</v>
      </c>
      <c r="AS29">
        <v>32000</v>
      </c>
      <c r="AT29" s="5">
        <f t="shared" si="0"/>
        <v>31000</v>
      </c>
      <c r="AU29" s="5">
        <v>350</v>
      </c>
      <c r="AV29" s="5">
        <f t="shared" si="1"/>
        <v>30650</v>
      </c>
      <c r="AW29" s="6">
        <f t="shared" si="2"/>
        <v>5394.4000000000005</v>
      </c>
      <c r="AX29" s="7">
        <f t="shared" si="3"/>
        <v>24520</v>
      </c>
      <c r="AY29" s="8">
        <f t="shared" si="4"/>
        <v>735.6</v>
      </c>
      <c r="AZ29" s="5">
        <v>250</v>
      </c>
      <c r="BA29" s="9">
        <f t="shared" si="5"/>
        <v>81.25</v>
      </c>
      <c r="BB29" s="9">
        <v>1000</v>
      </c>
      <c r="BC29" s="10"/>
      <c r="BD29" s="5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32000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31999.462500000001</v>
      </c>
      <c r="BR29">
        <v>0</v>
      </c>
      <c r="BS29">
        <v>0.04</v>
      </c>
      <c r="BT29" t="s">
        <v>146</v>
      </c>
      <c r="BU29">
        <v>59536659</v>
      </c>
      <c r="BV29" t="s">
        <v>163</v>
      </c>
      <c r="BW29">
        <v>0</v>
      </c>
      <c r="BX29">
        <v>0</v>
      </c>
      <c r="BY29" t="s">
        <v>164</v>
      </c>
      <c r="BZ29">
        <v>0</v>
      </c>
      <c r="CA29" t="s">
        <v>146</v>
      </c>
      <c r="CB29">
        <v>0</v>
      </c>
      <c r="CC29">
        <v>0</v>
      </c>
      <c r="CD29" t="s">
        <v>182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158</v>
      </c>
      <c r="CK29">
        <v>10</v>
      </c>
      <c r="CL29">
        <v>0</v>
      </c>
      <c r="CM29">
        <v>0</v>
      </c>
      <c r="CN29">
        <v>32000</v>
      </c>
      <c r="CO29" t="s">
        <v>150</v>
      </c>
      <c r="CP29">
        <v>0</v>
      </c>
      <c r="CQ29">
        <v>0</v>
      </c>
      <c r="CR29">
        <v>0</v>
      </c>
      <c r="CS29" t="s">
        <v>165</v>
      </c>
      <c r="CT29">
        <v>0</v>
      </c>
      <c r="CU29">
        <v>0</v>
      </c>
      <c r="CV29">
        <v>0</v>
      </c>
      <c r="CW29" t="s">
        <v>156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166</v>
      </c>
      <c r="DE29">
        <v>0</v>
      </c>
      <c r="DF29">
        <v>0</v>
      </c>
      <c r="DG29">
        <v>0</v>
      </c>
      <c r="DH29" t="s">
        <v>150</v>
      </c>
      <c r="DI29">
        <v>0</v>
      </c>
      <c r="DJ29">
        <v>0</v>
      </c>
      <c r="DK29">
        <v>0</v>
      </c>
      <c r="DL29" t="s">
        <v>156</v>
      </c>
      <c r="DM29">
        <v>45</v>
      </c>
      <c r="DN29">
        <v>0</v>
      </c>
      <c r="DO29" t="s">
        <v>156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223</v>
      </c>
      <c r="DV29">
        <v>0</v>
      </c>
      <c r="DW29">
        <v>0</v>
      </c>
      <c r="DX29">
        <v>0.5</v>
      </c>
      <c r="DY29">
        <v>0.04</v>
      </c>
      <c r="DZ29">
        <v>2.0020566090040005E+19</v>
      </c>
      <c r="EA29">
        <v>3.4600356600000148E+18</v>
      </c>
      <c r="EB29" t="s">
        <v>304</v>
      </c>
      <c r="EC29" t="s">
        <v>304</v>
      </c>
      <c r="ED29" t="s">
        <v>303</v>
      </c>
      <c r="EE29" t="s">
        <v>305</v>
      </c>
      <c r="EF29" t="s">
        <v>164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32000</v>
      </c>
      <c r="EQ29">
        <v>0</v>
      </c>
      <c r="ER29">
        <v>0</v>
      </c>
      <c r="ES29" t="s">
        <v>146</v>
      </c>
      <c r="ET29" t="s">
        <v>169</v>
      </c>
      <c r="EU29" t="s">
        <v>146</v>
      </c>
      <c r="EV29">
        <v>0</v>
      </c>
    </row>
    <row r="30" spans="1:152" x14ac:dyDescent="0.25">
      <c r="A30">
        <v>9964871613</v>
      </c>
      <c r="B30" t="s">
        <v>141</v>
      </c>
      <c r="C30" t="s">
        <v>253</v>
      </c>
      <c r="D30" t="s">
        <v>143</v>
      </c>
      <c r="E30" t="s">
        <v>144</v>
      </c>
      <c r="F30" t="s">
        <v>145</v>
      </c>
      <c r="G30">
        <v>35190</v>
      </c>
      <c r="H30" t="s">
        <v>145</v>
      </c>
      <c r="I30">
        <v>748055</v>
      </c>
      <c r="J30">
        <v>2642934390</v>
      </c>
      <c r="K30">
        <v>3941609</v>
      </c>
      <c r="L30">
        <v>2692440</v>
      </c>
      <c r="M30" t="s">
        <v>146</v>
      </c>
      <c r="N30">
        <v>9964871613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150</v>
      </c>
      <c r="U30" t="s">
        <v>151</v>
      </c>
      <c r="V30">
        <v>4814</v>
      </c>
      <c r="W30" t="s">
        <v>152</v>
      </c>
      <c r="X30" t="s">
        <v>151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155</v>
      </c>
      <c r="AE30" t="s">
        <v>156</v>
      </c>
      <c r="AF30" t="s">
        <v>254</v>
      </c>
      <c r="AG30">
        <v>566</v>
      </c>
      <c r="AH30">
        <v>297039</v>
      </c>
      <c r="AI30" t="s">
        <v>158</v>
      </c>
      <c r="AJ30">
        <v>566</v>
      </c>
      <c r="AK30">
        <v>9964871613</v>
      </c>
      <c r="AL30">
        <v>9964871613</v>
      </c>
      <c r="AM30" t="s">
        <v>159</v>
      </c>
      <c r="AN30" t="s">
        <v>160</v>
      </c>
      <c r="AO30" t="s">
        <v>161</v>
      </c>
      <c r="AP30" t="s">
        <v>146</v>
      </c>
      <c r="AQ30" t="s">
        <v>162</v>
      </c>
      <c r="AR30">
        <v>61457.5</v>
      </c>
      <c r="AS30">
        <v>61350</v>
      </c>
      <c r="AT30" s="5">
        <f t="shared" si="0"/>
        <v>55350</v>
      </c>
      <c r="AU30" s="5">
        <v>350</v>
      </c>
      <c r="AV30" s="5">
        <f t="shared" si="1"/>
        <v>55000</v>
      </c>
      <c r="AW30" s="6">
        <f t="shared" si="2"/>
        <v>9680.0000000000018</v>
      </c>
      <c r="AX30" s="7">
        <f t="shared" si="3"/>
        <v>44000</v>
      </c>
      <c r="AY30" s="8">
        <f t="shared" si="4"/>
        <v>1320</v>
      </c>
      <c r="AZ30" s="5">
        <v>250</v>
      </c>
      <c r="BA30" s="9">
        <f t="shared" si="5"/>
        <v>81.25</v>
      </c>
      <c r="BB30" s="9">
        <v>1000</v>
      </c>
      <c r="BC30" s="10">
        <v>5000</v>
      </c>
      <c r="BD30" s="5">
        <f t="shared" si="6"/>
        <v>18.75</v>
      </c>
      <c r="BG30" t="s">
        <v>146</v>
      </c>
      <c r="BH30" t="s">
        <v>146</v>
      </c>
      <c r="BI30">
        <v>566</v>
      </c>
      <c r="BJ30">
        <v>566</v>
      </c>
      <c r="BK30">
        <v>61457.5</v>
      </c>
      <c r="BL30">
        <v>350</v>
      </c>
      <c r="BM30">
        <v>0</v>
      </c>
      <c r="BN30">
        <v>350</v>
      </c>
      <c r="BO30">
        <v>26.25</v>
      </c>
      <c r="BP30">
        <v>0</v>
      </c>
      <c r="BQ30">
        <v>61081.25</v>
      </c>
      <c r="BR30">
        <v>0</v>
      </c>
      <c r="BS30">
        <v>26.25</v>
      </c>
      <c r="BT30" t="s">
        <v>146</v>
      </c>
      <c r="BU30">
        <v>59536659</v>
      </c>
      <c r="BV30" t="s">
        <v>163</v>
      </c>
      <c r="BW30">
        <v>0</v>
      </c>
      <c r="BX30">
        <v>0</v>
      </c>
      <c r="BY30" t="s">
        <v>164</v>
      </c>
      <c r="BZ30">
        <v>0</v>
      </c>
      <c r="CA30" t="s">
        <v>146</v>
      </c>
      <c r="CB30">
        <v>0</v>
      </c>
      <c r="CC30">
        <v>0</v>
      </c>
      <c r="CD30" t="s">
        <v>182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158</v>
      </c>
      <c r="CK30">
        <v>10</v>
      </c>
      <c r="CL30">
        <v>0</v>
      </c>
      <c r="CM30">
        <v>0</v>
      </c>
      <c r="CN30">
        <v>61457.5</v>
      </c>
      <c r="CO30" t="s">
        <v>150</v>
      </c>
      <c r="CP30">
        <v>0</v>
      </c>
      <c r="CQ30">
        <v>0</v>
      </c>
      <c r="CR30">
        <v>0</v>
      </c>
      <c r="CS30" t="s">
        <v>165</v>
      </c>
      <c r="CT30">
        <v>0</v>
      </c>
      <c r="CU30">
        <v>0</v>
      </c>
      <c r="CV30">
        <v>0</v>
      </c>
      <c r="CW30" t="s">
        <v>156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166</v>
      </c>
      <c r="DE30">
        <v>0</v>
      </c>
      <c r="DF30">
        <v>0</v>
      </c>
      <c r="DG30">
        <v>0</v>
      </c>
      <c r="DH30" t="s">
        <v>150</v>
      </c>
      <c r="DI30">
        <v>0</v>
      </c>
      <c r="DJ30">
        <v>0</v>
      </c>
      <c r="DK30">
        <v>0</v>
      </c>
      <c r="DL30" t="s">
        <v>156</v>
      </c>
      <c r="DM30">
        <v>45</v>
      </c>
      <c r="DN30">
        <v>0</v>
      </c>
      <c r="DO30" t="s">
        <v>156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155</v>
      </c>
      <c r="DV30">
        <v>0</v>
      </c>
      <c r="DW30">
        <v>0</v>
      </c>
      <c r="DX30">
        <v>350</v>
      </c>
      <c r="DY30">
        <v>26.25</v>
      </c>
      <c r="DZ30">
        <v>2.0020566090040005E+19</v>
      </c>
      <c r="EA30">
        <v>3.4600356600000148E+18</v>
      </c>
      <c r="EB30" t="s">
        <v>255</v>
      </c>
      <c r="EC30" t="s">
        <v>255</v>
      </c>
      <c r="ED30" t="s">
        <v>254</v>
      </c>
      <c r="EE30" t="s">
        <v>256</v>
      </c>
      <c r="EF30" t="s">
        <v>164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61457.5</v>
      </c>
      <c r="EQ30">
        <v>0</v>
      </c>
      <c r="ER30">
        <v>0</v>
      </c>
      <c r="ES30" t="s">
        <v>146</v>
      </c>
      <c r="ET30" t="s">
        <v>169</v>
      </c>
      <c r="EU30" t="s">
        <v>146</v>
      </c>
      <c r="EV30">
        <v>0</v>
      </c>
    </row>
    <row r="31" spans="1:152" x14ac:dyDescent="0.25">
      <c r="A31">
        <v>9974856046</v>
      </c>
      <c r="B31" t="s">
        <v>141</v>
      </c>
      <c r="C31" t="s">
        <v>327</v>
      </c>
      <c r="D31" t="s">
        <v>143</v>
      </c>
      <c r="E31" t="s">
        <v>144</v>
      </c>
      <c r="F31" t="s">
        <v>144</v>
      </c>
      <c r="G31">
        <v>35200</v>
      </c>
      <c r="H31" t="s">
        <v>145</v>
      </c>
      <c r="I31">
        <v>942474</v>
      </c>
      <c r="J31">
        <v>2643873564</v>
      </c>
      <c r="K31">
        <v>1371693</v>
      </c>
      <c r="L31">
        <v>1001449</v>
      </c>
      <c r="M31">
        <v>25593100</v>
      </c>
      <c r="N31">
        <v>9974856046</v>
      </c>
      <c r="O31">
        <v>123</v>
      </c>
      <c r="P31" t="s">
        <v>147</v>
      </c>
      <c r="Q31" t="s">
        <v>148</v>
      </c>
      <c r="R31" t="s">
        <v>149</v>
      </c>
      <c r="S31" t="s">
        <v>328</v>
      </c>
      <c r="T31" t="s">
        <v>156</v>
      </c>
      <c r="U31" t="s">
        <v>329</v>
      </c>
      <c r="V31">
        <v>5999</v>
      </c>
      <c r="W31" t="s">
        <v>330</v>
      </c>
      <c r="X31" t="s">
        <v>329</v>
      </c>
      <c r="Y31">
        <v>63</v>
      </c>
      <c r="Z31" t="s">
        <v>231</v>
      </c>
      <c r="AA31" t="s">
        <v>154</v>
      </c>
      <c r="AB31" t="s">
        <v>146</v>
      </c>
      <c r="AC31">
        <v>301011</v>
      </c>
      <c r="AD31" t="s">
        <v>155</v>
      </c>
      <c r="AE31" t="s">
        <v>156</v>
      </c>
      <c r="AF31" t="s">
        <v>331</v>
      </c>
      <c r="AG31">
        <v>566</v>
      </c>
      <c r="AH31">
        <v>739053</v>
      </c>
      <c r="AI31" t="s">
        <v>332</v>
      </c>
      <c r="AJ31">
        <v>566</v>
      </c>
      <c r="AK31">
        <v>9974856046</v>
      </c>
      <c r="AL31">
        <v>9974856046</v>
      </c>
      <c r="AM31" t="s">
        <v>333</v>
      </c>
      <c r="AN31" t="s">
        <v>334</v>
      </c>
      <c r="AO31" t="s">
        <v>335</v>
      </c>
      <c r="AP31" t="s">
        <v>146</v>
      </c>
      <c r="AQ31" t="s">
        <v>336</v>
      </c>
      <c r="AR31">
        <v>96157.5</v>
      </c>
      <c r="AS31">
        <v>96050</v>
      </c>
      <c r="AT31" s="5">
        <f t="shared" si="0"/>
        <v>90050</v>
      </c>
      <c r="AU31" s="5">
        <v>350</v>
      </c>
      <c r="AV31" s="5">
        <f t="shared" si="1"/>
        <v>89700</v>
      </c>
      <c r="AW31" s="6">
        <f t="shared" si="2"/>
        <v>15787.2</v>
      </c>
      <c r="AX31" s="7">
        <f t="shared" si="3"/>
        <v>71760</v>
      </c>
      <c r="AY31" s="8">
        <f t="shared" si="4"/>
        <v>2152.8000000000002</v>
      </c>
      <c r="AZ31" s="5">
        <v>250</v>
      </c>
      <c r="BA31" s="9">
        <f t="shared" si="5"/>
        <v>81.25</v>
      </c>
      <c r="BB31" s="9">
        <v>1000</v>
      </c>
      <c r="BC31" s="10">
        <v>5000</v>
      </c>
      <c r="BD31" s="5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96157.5</v>
      </c>
      <c r="BL31">
        <v>350</v>
      </c>
      <c r="BM31">
        <v>0</v>
      </c>
      <c r="BN31">
        <v>350</v>
      </c>
      <c r="BO31">
        <v>26.25</v>
      </c>
      <c r="BP31">
        <v>0</v>
      </c>
      <c r="BQ31">
        <v>95781.25</v>
      </c>
      <c r="BR31">
        <v>0</v>
      </c>
      <c r="BS31">
        <v>26.25</v>
      </c>
      <c r="BT31" t="s">
        <v>146</v>
      </c>
      <c r="BU31">
        <v>6067466</v>
      </c>
      <c r="BV31" t="s">
        <v>337</v>
      </c>
      <c r="BW31">
        <v>0</v>
      </c>
      <c r="BX31">
        <v>0</v>
      </c>
      <c r="BY31" t="s">
        <v>164</v>
      </c>
      <c r="BZ31">
        <v>0</v>
      </c>
      <c r="CA31" t="s">
        <v>146</v>
      </c>
      <c r="CB31">
        <v>0</v>
      </c>
      <c r="CC31">
        <v>0</v>
      </c>
      <c r="CD31" t="s">
        <v>182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332</v>
      </c>
      <c r="CK31">
        <v>10</v>
      </c>
      <c r="CL31">
        <v>0</v>
      </c>
      <c r="CM31">
        <v>0</v>
      </c>
      <c r="CN31">
        <v>96157.5</v>
      </c>
      <c r="CO31" t="s">
        <v>150</v>
      </c>
      <c r="CP31">
        <v>0</v>
      </c>
      <c r="CQ31">
        <v>0</v>
      </c>
      <c r="CR31">
        <v>0</v>
      </c>
      <c r="CS31" t="s">
        <v>150</v>
      </c>
      <c r="CT31">
        <v>0</v>
      </c>
      <c r="CU31">
        <v>0</v>
      </c>
      <c r="CV31">
        <v>0</v>
      </c>
      <c r="CW31" t="s">
        <v>156</v>
      </c>
      <c r="CX31">
        <v>10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166</v>
      </c>
      <c r="DE31">
        <v>10</v>
      </c>
      <c r="DF31">
        <v>0</v>
      </c>
      <c r="DG31">
        <v>0</v>
      </c>
      <c r="DH31" t="s">
        <v>150</v>
      </c>
      <c r="DI31">
        <v>25</v>
      </c>
      <c r="DJ31">
        <v>0</v>
      </c>
      <c r="DK31">
        <v>0</v>
      </c>
      <c r="DL31" t="s">
        <v>156</v>
      </c>
      <c r="DM31">
        <v>25</v>
      </c>
      <c r="DN31">
        <v>0</v>
      </c>
      <c r="DO31" t="s">
        <v>156</v>
      </c>
      <c r="DP31">
        <v>0</v>
      </c>
      <c r="DQ31">
        <v>0</v>
      </c>
      <c r="DR31" t="s">
        <v>146</v>
      </c>
      <c r="DS31" t="s">
        <v>146</v>
      </c>
      <c r="DT31" t="s">
        <v>146</v>
      </c>
      <c r="DU31" t="s">
        <v>155</v>
      </c>
      <c r="DV31">
        <v>0</v>
      </c>
      <c r="DW31">
        <v>0</v>
      </c>
      <c r="DX31">
        <v>350</v>
      </c>
      <c r="DY31">
        <v>26.25</v>
      </c>
      <c r="DZ31">
        <v>2.0020566000040006E+19</v>
      </c>
      <c r="EA31">
        <v>3.0040567E+19</v>
      </c>
      <c r="EB31" t="s">
        <v>338</v>
      </c>
      <c r="EC31" t="s">
        <v>338</v>
      </c>
      <c r="ED31" t="s">
        <v>331</v>
      </c>
      <c r="EE31" t="s">
        <v>339</v>
      </c>
      <c r="EF31" t="s">
        <v>164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96157.5</v>
      </c>
      <c r="EQ31">
        <v>0</v>
      </c>
      <c r="ER31">
        <v>0</v>
      </c>
      <c r="ES31" t="s">
        <v>146</v>
      </c>
      <c r="ET31" t="s">
        <v>169</v>
      </c>
      <c r="EU31" t="s">
        <v>146</v>
      </c>
      <c r="EV31">
        <v>0</v>
      </c>
    </row>
    <row r="32" spans="1:152" x14ac:dyDescent="0.25">
      <c r="A32">
        <v>9969295822</v>
      </c>
      <c r="B32" t="s">
        <v>141</v>
      </c>
      <c r="C32" t="s">
        <v>284</v>
      </c>
      <c r="D32" t="s">
        <v>143</v>
      </c>
      <c r="E32" t="s">
        <v>144</v>
      </c>
      <c r="F32" t="s">
        <v>145</v>
      </c>
      <c r="G32">
        <v>35192</v>
      </c>
      <c r="H32" t="s">
        <v>145</v>
      </c>
      <c r="I32">
        <v>204528</v>
      </c>
      <c r="J32">
        <v>2643137599</v>
      </c>
      <c r="K32">
        <v>3078526</v>
      </c>
      <c r="L32">
        <v>2692440</v>
      </c>
      <c r="M32" t="s">
        <v>146</v>
      </c>
      <c r="N32">
        <v>9969295822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156</v>
      </c>
      <c r="U32" t="s">
        <v>151</v>
      </c>
      <c r="V32">
        <v>4814</v>
      </c>
      <c r="W32" t="s">
        <v>152</v>
      </c>
      <c r="X32" t="s">
        <v>151</v>
      </c>
      <c r="Y32">
        <v>44</v>
      </c>
      <c r="Z32" t="s">
        <v>153</v>
      </c>
      <c r="AA32" t="s">
        <v>154</v>
      </c>
      <c r="AB32" t="s">
        <v>146</v>
      </c>
      <c r="AC32">
        <v>200241</v>
      </c>
      <c r="AD32" t="s">
        <v>223</v>
      </c>
      <c r="AE32" t="s">
        <v>156</v>
      </c>
      <c r="AF32" t="s">
        <v>285</v>
      </c>
      <c r="AG32">
        <v>566</v>
      </c>
      <c r="AH32">
        <v>710718</v>
      </c>
      <c r="AI32" t="s">
        <v>158</v>
      </c>
      <c r="AJ32">
        <v>566</v>
      </c>
      <c r="AK32">
        <v>9969295822</v>
      </c>
      <c r="AL32">
        <v>9969295822</v>
      </c>
      <c r="AM32" t="s">
        <v>159</v>
      </c>
      <c r="AN32" t="s">
        <v>225</v>
      </c>
      <c r="AO32" t="s">
        <v>226</v>
      </c>
      <c r="AP32" t="s">
        <v>146</v>
      </c>
      <c r="AQ32" t="s">
        <v>162</v>
      </c>
      <c r="AR32">
        <v>152000</v>
      </c>
      <c r="AS32">
        <v>152000</v>
      </c>
      <c r="AT32" s="5">
        <f t="shared" si="0"/>
        <v>151000</v>
      </c>
      <c r="AU32" s="5">
        <v>350</v>
      </c>
      <c r="AV32" s="5">
        <f t="shared" si="1"/>
        <v>150650</v>
      </c>
      <c r="AW32" s="6">
        <f t="shared" si="2"/>
        <v>26514.400000000001</v>
      </c>
      <c r="AX32" s="7">
        <f t="shared" si="3"/>
        <v>120520</v>
      </c>
      <c r="AY32" s="8">
        <f t="shared" si="4"/>
        <v>3615.6</v>
      </c>
      <c r="AZ32" s="5">
        <v>250</v>
      </c>
      <c r="BA32" s="9">
        <f t="shared" si="5"/>
        <v>81.25</v>
      </c>
      <c r="BB32" s="9">
        <v>1000</v>
      </c>
      <c r="BC32" s="10"/>
      <c r="BD32" s="5">
        <f t="shared" si="6"/>
        <v>18.75</v>
      </c>
      <c r="BE32" t="s">
        <v>146</v>
      </c>
      <c r="BF32" t="s">
        <v>146</v>
      </c>
      <c r="BG32" t="s">
        <v>146</v>
      </c>
      <c r="BH32" t="s">
        <v>146</v>
      </c>
      <c r="BI32">
        <v>566</v>
      </c>
      <c r="BJ32">
        <v>566</v>
      </c>
      <c r="BK32">
        <v>152000</v>
      </c>
      <c r="BL32">
        <v>350</v>
      </c>
      <c r="BM32">
        <v>0</v>
      </c>
      <c r="BN32">
        <v>350</v>
      </c>
      <c r="BO32">
        <v>26.25</v>
      </c>
      <c r="BP32">
        <v>0</v>
      </c>
      <c r="BQ32">
        <v>151623.75</v>
      </c>
      <c r="BR32">
        <v>0</v>
      </c>
      <c r="BS32">
        <v>26.25</v>
      </c>
      <c r="BT32" t="s">
        <v>146</v>
      </c>
      <c r="BU32">
        <v>59536659</v>
      </c>
      <c r="BV32" t="s">
        <v>163</v>
      </c>
      <c r="BW32">
        <v>0</v>
      </c>
      <c r="BX32">
        <v>0</v>
      </c>
      <c r="BY32" t="s">
        <v>164</v>
      </c>
      <c r="BZ32">
        <v>0</v>
      </c>
      <c r="CA32" t="s">
        <v>146</v>
      </c>
      <c r="CB32">
        <v>0</v>
      </c>
      <c r="CC32">
        <v>0</v>
      </c>
      <c r="CD32" t="s">
        <v>182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158</v>
      </c>
      <c r="CK32">
        <v>10</v>
      </c>
      <c r="CL32">
        <v>0</v>
      </c>
      <c r="CM32">
        <v>0</v>
      </c>
      <c r="CN32">
        <v>152000</v>
      </c>
      <c r="CO32" t="s">
        <v>150</v>
      </c>
      <c r="CP32">
        <v>0</v>
      </c>
      <c r="CQ32">
        <v>0</v>
      </c>
      <c r="CR32">
        <v>0</v>
      </c>
      <c r="CS32" t="s">
        <v>165</v>
      </c>
      <c r="CT32">
        <v>0</v>
      </c>
      <c r="CU32">
        <v>0</v>
      </c>
      <c r="CV32">
        <v>0</v>
      </c>
      <c r="CW32" t="s">
        <v>156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166</v>
      </c>
      <c r="DE32">
        <v>0</v>
      </c>
      <c r="DF32">
        <v>0</v>
      </c>
      <c r="DG32">
        <v>0</v>
      </c>
      <c r="DH32" t="s">
        <v>150</v>
      </c>
      <c r="DI32">
        <v>0</v>
      </c>
      <c r="DJ32">
        <v>0</v>
      </c>
      <c r="DK32">
        <v>0</v>
      </c>
      <c r="DL32" t="s">
        <v>156</v>
      </c>
      <c r="DM32">
        <v>45</v>
      </c>
      <c r="DN32">
        <v>0</v>
      </c>
      <c r="DO32" t="s">
        <v>156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223</v>
      </c>
      <c r="DV32">
        <v>0</v>
      </c>
      <c r="DW32">
        <v>0</v>
      </c>
      <c r="DX32">
        <v>350</v>
      </c>
      <c r="DY32">
        <v>26.25</v>
      </c>
      <c r="DZ32">
        <v>2.0020566090040005E+19</v>
      </c>
      <c r="EA32">
        <v>3.4600356600000148E+18</v>
      </c>
      <c r="EB32" t="s">
        <v>286</v>
      </c>
      <c r="EC32" t="s">
        <v>286</v>
      </c>
      <c r="ED32" t="s">
        <v>285</v>
      </c>
      <c r="EE32" t="s">
        <v>287</v>
      </c>
      <c r="EF32" t="s">
        <v>164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152000</v>
      </c>
      <c r="EQ32">
        <v>0</v>
      </c>
      <c r="ER32">
        <v>0</v>
      </c>
      <c r="ES32" t="s">
        <v>146</v>
      </c>
      <c r="ET32" t="s">
        <v>169</v>
      </c>
      <c r="EU32" t="s">
        <v>146</v>
      </c>
      <c r="EV32">
        <v>0</v>
      </c>
    </row>
  </sheetData>
  <sortState xmlns:xlrd2="http://schemas.microsoft.com/office/spreadsheetml/2017/richdata2" ref="A2:EV32">
    <sortCondition ref="AS1:AS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D02B-D08C-4E46-97D3-5B08EE225F52}">
  <dimension ref="A1:EO4"/>
  <sheetViews>
    <sheetView tabSelected="1" topLeftCell="AG1" workbookViewId="0">
      <selection activeCell="AT14" sqref="AT14"/>
    </sheetView>
  </sheetViews>
  <sheetFormatPr defaultRowHeight="15" x14ac:dyDescent="0.25"/>
  <cols>
    <col min="46" max="46" width="20.42578125" style="16" bestFit="1" customWidth="1"/>
    <col min="47" max="47" width="21.28515625" style="16" bestFit="1" customWidth="1"/>
    <col min="48" max="49" width="17.28515625" style="16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4" t="s">
        <v>355</v>
      </c>
      <c r="AU1" s="14" t="s">
        <v>166</v>
      </c>
      <c r="AV1" s="14" t="s">
        <v>357</v>
      </c>
      <c r="AW1" s="14" t="s">
        <v>362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</row>
    <row r="2" spans="1:145" x14ac:dyDescent="0.25">
      <c r="A2">
        <v>9974755631</v>
      </c>
      <c r="B2" t="s">
        <v>141</v>
      </c>
      <c r="C2" t="s">
        <v>229</v>
      </c>
      <c r="D2" t="s">
        <v>143</v>
      </c>
      <c r="E2" t="s">
        <v>144</v>
      </c>
      <c r="F2" t="s">
        <v>144</v>
      </c>
      <c r="G2">
        <v>35200</v>
      </c>
      <c r="H2" t="s">
        <v>145</v>
      </c>
      <c r="I2">
        <v>940692</v>
      </c>
      <c r="J2">
        <v>2643873963</v>
      </c>
      <c r="K2">
        <v>1690412</v>
      </c>
      <c r="L2">
        <v>2692440</v>
      </c>
      <c r="M2" t="s">
        <v>146</v>
      </c>
      <c r="N2">
        <v>9974755631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150</v>
      </c>
      <c r="U2" t="s">
        <v>230</v>
      </c>
      <c r="V2">
        <v>4814</v>
      </c>
      <c r="W2" t="s">
        <v>152</v>
      </c>
      <c r="X2" t="s">
        <v>230</v>
      </c>
      <c r="Y2">
        <v>63</v>
      </c>
      <c r="Z2" t="s">
        <v>231</v>
      </c>
      <c r="AA2" t="s">
        <v>154</v>
      </c>
      <c r="AB2" t="s">
        <v>146</v>
      </c>
      <c r="AC2">
        <v>200260</v>
      </c>
      <c r="AD2" t="s">
        <v>232</v>
      </c>
      <c r="AE2" t="s">
        <v>156</v>
      </c>
      <c r="AF2" t="s">
        <v>233</v>
      </c>
      <c r="AG2">
        <v>566</v>
      </c>
      <c r="AH2">
        <v>881299</v>
      </c>
      <c r="AI2" t="s">
        <v>158</v>
      </c>
      <c r="AJ2">
        <v>566</v>
      </c>
      <c r="AK2">
        <v>9974755631</v>
      </c>
      <c r="AL2">
        <v>9974755631</v>
      </c>
      <c r="AM2" t="s">
        <v>159</v>
      </c>
      <c r="AN2" t="s">
        <v>234</v>
      </c>
      <c r="AO2" t="s">
        <v>235</v>
      </c>
      <c r="AP2" t="s">
        <v>146</v>
      </c>
      <c r="AQ2" t="s">
        <v>162</v>
      </c>
      <c r="AR2">
        <v>31000</v>
      </c>
      <c r="AS2">
        <v>31000</v>
      </c>
      <c r="AT2" s="15">
        <f t="shared" ref="AT2:AT3" si="0">AS2*88%</f>
        <v>27280</v>
      </c>
      <c r="AU2" s="15">
        <f t="shared" ref="AU2:AU3" si="1">2%*AS2</f>
        <v>620</v>
      </c>
      <c r="AV2" s="15">
        <f t="shared" ref="AV2:AV3" si="2">AS2*10%-AW2</f>
        <v>3053.5</v>
      </c>
      <c r="AW2" s="15">
        <f t="shared" ref="AW2:AW3" si="3">7.5%*AU2</f>
        <v>46.5</v>
      </c>
      <c r="AX2" t="s">
        <v>146</v>
      </c>
      <c r="AY2" t="s">
        <v>146</v>
      </c>
      <c r="AZ2" t="s">
        <v>146</v>
      </c>
      <c r="BA2" t="s">
        <v>146</v>
      </c>
      <c r="BB2">
        <v>566</v>
      </c>
      <c r="BC2">
        <v>566</v>
      </c>
      <c r="BD2">
        <v>31000</v>
      </c>
      <c r="BE2">
        <v>0.5</v>
      </c>
      <c r="BF2">
        <v>0</v>
      </c>
      <c r="BG2">
        <v>155</v>
      </c>
      <c r="BH2">
        <v>11.63</v>
      </c>
      <c r="BI2">
        <v>0</v>
      </c>
      <c r="BJ2">
        <v>30833.375</v>
      </c>
      <c r="BK2">
        <v>0</v>
      </c>
      <c r="BL2">
        <v>11.63</v>
      </c>
      <c r="BM2" t="s">
        <v>146</v>
      </c>
      <c r="BN2">
        <v>59536659</v>
      </c>
      <c r="BO2" t="s">
        <v>163</v>
      </c>
      <c r="BP2">
        <v>0</v>
      </c>
      <c r="BQ2">
        <v>0</v>
      </c>
      <c r="BR2" t="s">
        <v>164</v>
      </c>
      <c r="BS2">
        <v>0</v>
      </c>
      <c r="BT2" t="s">
        <v>146</v>
      </c>
      <c r="BU2">
        <v>0</v>
      </c>
      <c r="BV2">
        <v>0</v>
      </c>
      <c r="BW2" t="s">
        <v>182</v>
      </c>
      <c r="BX2">
        <v>0</v>
      </c>
      <c r="BY2">
        <v>0</v>
      </c>
      <c r="BZ2">
        <v>0</v>
      </c>
      <c r="CA2" t="s">
        <v>146</v>
      </c>
      <c r="CB2" t="s">
        <v>146</v>
      </c>
      <c r="CC2" t="s">
        <v>158</v>
      </c>
      <c r="CD2">
        <v>10</v>
      </c>
      <c r="CE2">
        <v>0</v>
      </c>
      <c r="CF2">
        <v>0</v>
      </c>
      <c r="CG2">
        <v>31000</v>
      </c>
      <c r="CH2" t="s">
        <v>150</v>
      </c>
      <c r="CI2">
        <v>0</v>
      </c>
      <c r="CJ2">
        <v>0</v>
      </c>
      <c r="CK2">
        <v>0</v>
      </c>
      <c r="CL2" t="s">
        <v>165</v>
      </c>
      <c r="CM2">
        <v>0</v>
      </c>
      <c r="CN2">
        <v>0</v>
      </c>
      <c r="CO2">
        <v>0</v>
      </c>
      <c r="CP2" t="s">
        <v>156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t="s">
        <v>166</v>
      </c>
      <c r="CX2">
        <v>0</v>
      </c>
      <c r="CY2">
        <v>0</v>
      </c>
      <c r="CZ2">
        <v>0</v>
      </c>
      <c r="DA2" t="s">
        <v>150</v>
      </c>
      <c r="DB2">
        <v>0</v>
      </c>
      <c r="DC2">
        <v>0</v>
      </c>
      <c r="DD2">
        <v>0</v>
      </c>
      <c r="DE2" t="s">
        <v>156</v>
      </c>
      <c r="DF2">
        <v>45</v>
      </c>
      <c r="DG2">
        <v>0</v>
      </c>
      <c r="DH2" t="s">
        <v>156</v>
      </c>
      <c r="DI2">
        <v>45</v>
      </c>
      <c r="DJ2">
        <v>0</v>
      </c>
      <c r="DK2" t="s">
        <v>146</v>
      </c>
      <c r="DL2" t="s">
        <v>146</v>
      </c>
      <c r="DM2" t="s">
        <v>146</v>
      </c>
      <c r="DN2" t="s">
        <v>232</v>
      </c>
      <c r="DO2">
        <v>0</v>
      </c>
      <c r="DP2">
        <v>0</v>
      </c>
      <c r="DQ2">
        <v>155</v>
      </c>
      <c r="DR2">
        <v>11.63</v>
      </c>
      <c r="DS2">
        <v>2.0020566090040005E+19</v>
      </c>
      <c r="DT2">
        <v>3.4600356600000148E+18</v>
      </c>
      <c r="DU2" t="s">
        <v>236</v>
      </c>
      <c r="DV2" t="s">
        <v>237</v>
      </c>
      <c r="DW2" t="s">
        <v>233</v>
      </c>
      <c r="DX2" t="s">
        <v>238</v>
      </c>
      <c r="DY2" t="s">
        <v>164</v>
      </c>
      <c r="DZ2" t="s">
        <v>146</v>
      </c>
      <c r="EA2" t="s">
        <v>146</v>
      </c>
      <c r="EB2" t="s">
        <v>146</v>
      </c>
      <c r="EC2" t="s">
        <v>146</v>
      </c>
      <c r="ED2" t="s">
        <v>146</v>
      </c>
      <c r="EE2" t="s">
        <v>146</v>
      </c>
      <c r="EF2" t="s">
        <v>146</v>
      </c>
      <c r="EG2" t="s">
        <v>146</v>
      </c>
      <c r="EH2" t="s">
        <v>146</v>
      </c>
      <c r="EI2">
        <v>31000</v>
      </c>
      <c r="EJ2">
        <v>0</v>
      </c>
      <c r="EK2">
        <v>0</v>
      </c>
      <c r="EL2" t="s">
        <v>146</v>
      </c>
      <c r="EM2" t="s">
        <v>169</v>
      </c>
      <c r="EN2" t="s">
        <v>146</v>
      </c>
      <c r="EO2">
        <v>0</v>
      </c>
    </row>
    <row r="3" spans="1:145" x14ac:dyDescent="0.25">
      <c r="A3">
        <v>9974748373</v>
      </c>
      <c r="B3" t="s">
        <v>141</v>
      </c>
      <c r="C3" t="s">
        <v>271</v>
      </c>
      <c r="D3" t="s">
        <v>143</v>
      </c>
      <c r="E3" t="s">
        <v>144</v>
      </c>
      <c r="F3" t="s">
        <v>144</v>
      </c>
      <c r="G3">
        <v>35200</v>
      </c>
      <c r="H3" t="s">
        <v>145</v>
      </c>
      <c r="I3">
        <v>787700</v>
      </c>
      <c r="J3">
        <v>2643873956</v>
      </c>
      <c r="K3">
        <v>1690412</v>
      </c>
      <c r="L3">
        <v>2692440</v>
      </c>
      <c r="M3" t="s">
        <v>146</v>
      </c>
      <c r="N3">
        <v>9974748373</v>
      </c>
      <c r="O3">
        <v>123</v>
      </c>
      <c r="P3" t="s">
        <v>147</v>
      </c>
      <c r="Q3" t="s">
        <v>148</v>
      </c>
      <c r="R3" t="s">
        <v>149</v>
      </c>
      <c r="S3">
        <v>250100000000001</v>
      </c>
      <c r="T3" t="s">
        <v>150</v>
      </c>
      <c r="U3" t="s">
        <v>230</v>
      </c>
      <c r="V3">
        <v>4814</v>
      </c>
      <c r="W3" t="s">
        <v>152</v>
      </c>
      <c r="X3" t="s">
        <v>230</v>
      </c>
      <c r="Y3">
        <v>63</v>
      </c>
      <c r="Z3" t="s">
        <v>231</v>
      </c>
      <c r="AA3" t="s">
        <v>154</v>
      </c>
      <c r="AB3" t="s">
        <v>146</v>
      </c>
      <c r="AC3">
        <v>200260</v>
      </c>
      <c r="AD3" t="s">
        <v>232</v>
      </c>
      <c r="AE3" t="s">
        <v>156</v>
      </c>
      <c r="AF3" t="s">
        <v>272</v>
      </c>
      <c r="AG3">
        <v>566</v>
      </c>
      <c r="AH3">
        <v>875298</v>
      </c>
      <c r="AI3" t="s">
        <v>158</v>
      </c>
      <c r="AJ3">
        <v>566</v>
      </c>
      <c r="AK3">
        <v>9974748373</v>
      </c>
      <c r="AL3">
        <v>9974748373</v>
      </c>
      <c r="AM3" t="s">
        <v>159</v>
      </c>
      <c r="AN3" t="s">
        <v>234</v>
      </c>
      <c r="AO3" t="s">
        <v>235</v>
      </c>
      <c r="AP3" t="s">
        <v>146</v>
      </c>
      <c r="AQ3" t="s">
        <v>162</v>
      </c>
      <c r="AR3">
        <v>273000</v>
      </c>
      <c r="AS3">
        <v>273000</v>
      </c>
      <c r="AT3" s="15">
        <f t="shared" si="0"/>
        <v>240240</v>
      </c>
      <c r="AU3" s="15">
        <f t="shared" si="1"/>
        <v>5460</v>
      </c>
      <c r="AV3" s="15">
        <f t="shared" si="2"/>
        <v>26890.5</v>
      </c>
      <c r="AW3" s="15">
        <f t="shared" si="3"/>
        <v>409.5</v>
      </c>
      <c r="AX3" t="s">
        <v>146</v>
      </c>
      <c r="AY3" t="s">
        <v>146</v>
      </c>
      <c r="AZ3" t="s">
        <v>146</v>
      </c>
      <c r="BA3" t="s">
        <v>146</v>
      </c>
      <c r="BB3">
        <v>566</v>
      </c>
      <c r="BC3">
        <v>566</v>
      </c>
      <c r="BD3">
        <v>273000</v>
      </c>
      <c r="BE3">
        <v>0.5</v>
      </c>
      <c r="BF3">
        <v>0</v>
      </c>
      <c r="BG3">
        <v>1365</v>
      </c>
      <c r="BH3">
        <v>102.38</v>
      </c>
      <c r="BI3">
        <v>0</v>
      </c>
      <c r="BJ3">
        <v>271532.625</v>
      </c>
      <c r="BK3">
        <v>0</v>
      </c>
      <c r="BL3">
        <v>102.38</v>
      </c>
      <c r="BM3" t="s">
        <v>146</v>
      </c>
      <c r="BN3">
        <v>59536659</v>
      </c>
      <c r="BO3" t="s">
        <v>163</v>
      </c>
      <c r="BP3">
        <v>0</v>
      </c>
      <c r="BQ3">
        <v>0</v>
      </c>
      <c r="BR3" t="s">
        <v>164</v>
      </c>
      <c r="BS3">
        <v>0</v>
      </c>
      <c r="BT3" t="s">
        <v>146</v>
      </c>
      <c r="BU3">
        <v>0</v>
      </c>
      <c r="BV3">
        <v>0</v>
      </c>
      <c r="BW3" t="s">
        <v>182</v>
      </c>
      <c r="BX3">
        <v>0</v>
      </c>
      <c r="BY3">
        <v>0</v>
      </c>
      <c r="BZ3">
        <v>0</v>
      </c>
      <c r="CA3" t="s">
        <v>146</v>
      </c>
      <c r="CB3" t="s">
        <v>146</v>
      </c>
      <c r="CC3" t="s">
        <v>158</v>
      </c>
      <c r="CD3">
        <v>10</v>
      </c>
      <c r="CE3">
        <v>0</v>
      </c>
      <c r="CF3">
        <v>0</v>
      </c>
      <c r="CG3">
        <v>273000</v>
      </c>
      <c r="CH3" t="s">
        <v>150</v>
      </c>
      <c r="CI3">
        <v>0</v>
      </c>
      <c r="CJ3">
        <v>0</v>
      </c>
      <c r="CK3">
        <v>0</v>
      </c>
      <c r="CL3" t="s">
        <v>165</v>
      </c>
      <c r="CM3">
        <v>0</v>
      </c>
      <c r="CN3">
        <v>0</v>
      </c>
      <c r="CO3">
        <v>0</v>
      </c>
      <c r="CP3" t="s">
        <v>156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t="s">
        <v>166</v>
      </c>
      <c r="CX3">
        <v>0</v>
      </c>
      <c r="CY3">
        <v>0</v>
      </c>
      <c r="CZ3">
        <v>0</v>
      </c>
      <c r="DA3" t="s">
        <v>150</v>
      </c>
      <c r="DB3">
        <v>0</v>
      </c>
      <c r="DC3">
        <v>0</v>
      </c>
      <c r="DD3">
        <v>0</v>
      </c>
      <c r="DE3" t="s">
        <v>156</v>
      </c>
      <c r="DF3">
        <v>45</v>
      </c>
      <c r="DG3">
        <v>0</v>
      </c>
      <c r="DH3" t="s">
        <v>156</v>
      </c>
      <c r="DI3">
        <v>45</v>
      </c>
      <c r="DJ3">
        <v>0</v>
      </c>
      <c r="DK3" t="s">
        <v>146</v>
      </c>
      <c r="DL3" t="s">
        <v>146</v>
      </c>
      <c r="DM3" t="s">
        <v>146</v>
      </c>
      <c r="DN3" t="s">
        <v>232</v>
      </c>
      <c r="DO3">
        <v>0</v>
      </c>
      <c r="DP3">
        <v>0</v>
      </c>
      <c r="DQ3">
        <v>1365</v>
      </c>
      <c r="DR3">
        <v>102.38</v>
      </c>
      <c r="DS3">
        <v>2.0020566090040005E+19</v>
      </c>
      <c r="DT3">
        <v>3.4600356600000148E+18</v>
      </c>
      <c r="DU3" t="s">
        <v>273</v>
      </c>
      <c r="DV3" t="s">
        <v>274</v>
      </c>
      <c r="DW3" t="s">
        <v>272</v>
      </c>
      <c r="DX3" t="s">
        <v>275</v>
      </c>
      <c r="DY3" t="s">
        <v>164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146</v>
      </c>
      <c r="EF3" t="s">
        <v>146</v>
      </c>
      <c r="EG3" t="s">
        <v>146</v>
      </c>
      <c r="EH3" t="s">
        <v>146</v>
      </c>
      <c r="EI3">
        <v>273000</v>
      </c>
      <c r="EJ3">
        <v>0</v>
      </c>
      <c r="EK3">
        <v>0</v>
      </c>
      <c r="EL3" t="s">
        <v>146</v>
      </c>
      <c r="EM3" t="s">
        <v>169</v>
      </c>
      <c r="EN3" t="s">
        <v>146</v>
      </c>
      <c r="EO3">
        <v>0</v>
      </c>
    </row>
    <row r="4" spans="1:145" x14ac:dyDescent="0.25">
      <c r="AS4">
        <f t="shared" ref="AS4:AW4" si="4">SUM(AS2:AS3)</f>
        <v>304000</v>
      </c>
      <c r="AT4" s="16">
        <f t="shared" si="4"/>
        <v>267520</v>
      </c>
      <c r="AU4" s="16">
        <f t="shared" si="4"/>
        <v>6080</v>
      </c>
      <c r="AV4" s="16">
        <f t="shared" si="4"/>
        <v>29944</v>
      </c>
      <c r="AW4" s="16">
        <f t="shared" si="4"/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2023-02-24T06:16:04Z</dcterms:created>
  <dcterms:modified xsi:type="dcterms:W3CDTF">2023-02-24T06:21:39Z</dcterms:modified>
</cp:coreProperties>
</file>