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Academic Research/Econ 250 Individual Study/"/>
    </mc:Choice>
  </mc:AlternateContent>
  <xr:revisionPtr revIDLastSave="0" documentId="13_ncr:1_{0FD8EC97-B890-FD46-ACDD-546A3D9DD555}" xr6:coauthVersionLast="46" xr6:coauthVersionMax="46" xr10:uidLastSave="{00000000-0000-0000-0000-000000000000}"/>
  <bookViews>
    <workbookView xWindow="0" yWindow="0" windowWidth="20480" windowHeight="12800" xr2:uid="{2CAF4592-64C5-6043-8984-80598549DDD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D12" i="1"/>
  <c r="E10" i="1"/>
  <c r="D10" i="1"/>
  <c r="F10" i="1"/>
  <c r="E8" i="1"/>
  <c r="F8" i="1"/>
  <c r="D8" i="1"/>
  <c r="D6" i="1"/>
  <c r="E6" i="1"/>
  <c r="F6" i="1"/>
  <c r="F20" i="1" l="1"/>
  <c r="E20" i="1"/>
  <c r="D22" i="1"/>
  <c r="E22" i="1"/>
  <c r="F22" i="1"/>
  <c r="D24" i="1"/>
  <c r="E24" i="1"/>
  <c r="F24" i="1"/>
  <c r="D26" i="1"/>
  <c r="E26" i="1"/>
  <c r="F26" i="1"/>
  <c r="E4" i="1" l="1"/>
  <c r="F4" i="1"/>
  <c r="D4" i="1"/>
  <c r="D20" i="1"/>
  <c r="D5" i="2" s="1"/>
  <c r="E18" i="1"/>
  <c r="F18" i="1"/>
  <c r="D18" i="1"/>
  <c r="F16" i="1"/>
  <c r="E16" i="1"/>
  <c r="D16" i="1"/>
  <c r="D3" i="2" l="1"/>
  <c r="B5" i="2"/>
  <c r="B4" i="2"/>
  <c r="B3" i="2"/>
  <c r="C5" i="2"/>
  <c r="C4" i="2"/>
  <c r="C3" i="2"/>
  <c r="D4" i="2"/>
</calcChain>
</file>

<file path=xl/sharedStrings.xml><?xml version="1.0" encoding="utf-8"?>
<sst xmlns="http://schemas.openxmlformats.org/spreadsheetml/2006/main" count="42" uniqueCount="26">
  <si>
    <t>year</t>
  </si>
  <si>
    <t>quarter</t>
  </si>
  <si>
    <t>operating income (billion yuan)</t>
  </si>
  <si>
    <t>retail industry</t>
  </si>
  <si>
    <t>pharmaceutical industry</t>
  </si>
  <si>
    <t>leisure industry</t>
  </si>
  <si>
    <t>Data sources</t>
  </si>
  <si>
    <t>Chinese Government Website: www.gov.cn/</t>
  </si>
  <si>
    <t>Chinese National Bureau of Statistics: www.stats.gov.cn/</t>
  </si>
  <si>
    <t>GDP</t>
  </si>
  <si>
    <t>billion yuan</t>
  </si>
  <si>
    <t>yuan</t>
  </si>
  <si>
    <t>per capita consumption</t>
  </si>
  <si>
    <t>Correlations</t>
  </si>
  <si>
    <t>stock price</t>
  </si>
  <si>
    <t>stock price (average of the closing price for the entire quarter) (yuan)</t>
  </si>
  <si>
    <t>pharmaceutical income</t>
  </si>
  <si>
    <t>leisure income</t>
  </si>
  <si>
    <t>retail income</t>
  </si>
  <si>
    <t>% increase (Quarter to Quarter)</t>
  </si>
  <si>
    <t>%</t>
  </si>
  <si>
    <t>Per Capita Consumption</t>
  </si>
  <si>
    <t>Wind Terminals</t>
  </si>
  <si>
    <t>Gross Capital Formation's Contribution Rate to GDP (Enterprise + Government Investment)</t>
  </si>
  <si>
    <t>Final Consumption's Contribution Rate to GDP (Consumption + Government Spending)</t>
  </si>
  <si>
    <t>Net Exports' Contribution Rate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</si>
</sst>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2" fontId="0" fillId="0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B7F5-E07F-FE49-B4F9-EED61864C9AC}">
  <dimension ref="A1:Y26"/>
  <sheetViews>
    <sheetView tabSelected="1" zoomScale="106" zoomScaleNormal="134" workbookViewId="0">
      <pane ySplit="2" topLeftCell="A3" activePane="bottomLeft" state="frozen"/>
      <selection pane="bottomLeft" activeCell="J8" sqref="J8"/>
    </sheetView>
  </sheetViews>
  <sheetFormatPr baseColWidth="10" defaultRowHeight="16" x14ac:dyDescent="0.2"/>
  <cols>
    <col min="1" max="1" width="27.6640625" style="4" customWidth="1"/>
    <col min="2" max="2" width="17.83203125" style="4" customWidth="1"/>
    <col min="3" max="3" width="9.33203125" style="4" customWidth="1"/>
    <col min="4" max="5" width="9.1640625" style="4" customWidth="1"/>
    <col min="6" max="6" width="9" style="4" customWidth="1"/>
    <col min="7" max="7" width="1.6640625" style="4" customWidth="1"/>
    <col min="8" max="8" width="9.83203125" style="4" bestFit="1" customWidth="1"/>
    <col min="9" max="13" width="8" style="4" bestFit="1" customWidth="1"/>
    <col min="14" max="23" width="4.33203125" style="4" bestFit="1" customWidth="1"/>
    <col min="24" max="26" width="3.33203125" style="4" bestFit="1" customWidth="1"/>
    <col min="27" max="16384" width="10.83203125" style="4"/>
  </cols>
  <sheetData>
    <row r="1" spans="1:25" s="11" customFormat="1" ht="17" x14ac:dyDescent="0.2">
      <c r="A1" s="21"/>
      <c r="B1" s="5" t="s">
        <v>0</v>
      </c>
      <c r="C1" s="10">
        <v>2019</v>
      </c>
      <c r="D1" s="24">
        <v>2020</v>
      </c>
      <c r="E1" s="20"/>
      <c r="F1" s="20"/>
      <c r="G1" s="4"/>
      <c r="H1" s="4"/>
      <c r="I1" s="4"/>
    </row>
    <row r="2" spans="1:25" s="11" customFormat="1" ht="17" x14ac:dyDescent="0.2">
      <c r="A2" s="22"/>
      <c r="B2" s="5" t="s">
        <v>1</v>
      </c>
      <c r="C2" s="5">
        <v>4</v>
      </c>
      <c r="D2" s="5">
        <v>1</v>
      </c>
      <c r="E2" s="5">
        <v>2</v>
      </c>
      <c r="F2" s="5">
        <v>3</v>
      </c>
      <c r="G2" s="4"/>
      <c r="H2" s="4"/>
      <c r="I2" s="4"/>
    </row>
    <row r="3" spans="1:25" ht="17" x14ac:dyDescent="0.2">
      <c r="A3" s="19" t="s">
        <v>9</v>
      </c>
      <c r="B3" s="9" t="s">
        <v>10</v>
      </c>
      <c r="C3" s="12">
        <v>27801.97</v>
      </c>
      <c r="D3" s="12">
        <v>20650.43</v>
      </c>
      <c r="E3" s="12">
        <v>25011.01</v>
      </c>
      <c r="F3" s="12">
        <v>26617.200000000001</v>
      </c>
    </row>
    <row r="4" spans="1:25" ht="34" x14ac:dyDescent="0.2">
      <c r="A4" s="19"/>
      <c r="B4" s="9" t="s">
        <v>19</v>
      </c>
      <c r="C4" s="12"/>
      <c r="D4" s="12">
        <f>(D3-C3)/C3*100</f>
        <v>-25.723141201864475</v>
      </c>
      <c r="E4" s="12">
        <f>(E3-D3)/D3*100</f>
        <v>21.116170462309977</v>
      </c>
      <c r="F4" s="12">
        <f>(F3-E3)/E3*100</f>
        <v>6.4219317812435506</v>
      </c>
    </row>
    <row r="5" spans="1:25" ht="17" x14ac:dyDescent="0.2">
      <c r="A5" s="15" t="s">
        <v>21</v>
      </c>
      <c r="B5" s="9" t="s">
        <v>11</v>
      </c>
      <c r="C5" s="13">
        <v>6095</v>
      </c>
      <c r="D5" s="12">
        <v>5082</v>
      </c>
      <c r="E5" s="12">
        <v>4036</v>
      </c>
      <c r="F5" s="12">
        <v>5205</v>
      </c>
    </row>
    <row r="6" spans="1:25" ht="34" x14ac:dyDescent="0.2">
      <c r="A6" s="23"/>
      <c r="B6" s="9" t="s">
        <v>19</v>
      </c>
      <c r="C6" s="13"/>
      <c r="D6" s="12">
        <f>(D5-C5)/C5*100</f>
        <v>-16.620180475799838</v>
      </c>
      <c r="E6" s="12">
        <f>(E5-D5)/D5*100</f>
        <v>-20.582447855175129</v>
      </c>
      <c r="F6" s="12">
        <f>(F5-E5)/E5*100</f>
        <v>28.964321110009912</v>
      </c>
    </row>
    <row r="7" spans="1:25" ht="27" customHeight="1" x14ac:dyDescent="0.2">
      <c r="A7" s="19" t="s">
        <v>24</v>
      </c>
      <c r="B7" s="9" t="s">
        <v>20</v>
      </c>
      <c r="C7" s="12">
        <v>57.9</v>
      </c>
      <c r="D7" s="12">
        <v>64.099999999999994</v>
      </c>
      <c r="E7" s="12">
        <v>-73.3</v>
      </c>
      <c r="F7" s="12">
        <v>34.9</v>
      </c>
      <c r="G7" s="3"/>
      <c r="H7" s="3"/>
      <c r="I7" s="3"/>
      <c r="J7" s="3"/>
      <c r="K7" s="3"/>
      <c r="L7" s="14"/>
      <c r="M7" s="14"/>
      <c r="N7" s="14"/>
      <c r="O7" s="14"/>
      <c r="P7" s="14"/>
      <c r="Q7" s="14"/>
      <c r="R7" s="14"/>
      <c r="S7" s="14"/>
      <c r="T7" s="14"/>
    </row>
    <row r="8" spans="1:25" ht="39" customHeight="1" x14ac:dyDescent="0.2">
      <c r="A8" s="20"/>
      <c r="B8" s="9" t="s">
        <v>19</v>
      </c>
      <c r="C8" s="12"/>
      <c r="D8" s="12">
        <f>(D7-C7)/C7</f>
        <v>0.10708117443868732</v>
      </c>
      <c r="E8" s="12">
        <f>(E7-D7)/D7</f>
        <v>-2.1435257410296411</v>
      </c>
      <c r="F8" s="12">
        <f>(F7-E7)/E7</f>
        <v>-1.47612551159618</v>
      </c>
      <c r="G8" s="3"/>
      <c r="H8" s="3"/>
      <c r="I8" s="3"/>
      <c r="J8" s="3"/>
      <c r="K8" s="3"/>
      <c r="L8" s="14"/>
      <c r="M8" s="14"/>
      <c r="N8" s="14"/>
      <c r="O8" s="14"/>
      <c r="P8" s="14"/>
      <c r="Q8" s="14"/>
      <c r="R8" s="14"/>
      <c r="S8" s="14"/>
      <c r="T8" s="14"/>
    </row>
    <row r="9" spans="1:25" ht="25" customHeight="1" x14ac:dyDescent="0.2">
      <c r="A9" s="19" t="s">
        <v>23</v>
      </c>
      <c r="B9" s="9" t="s">
        <v>20</v>
      </c>
      <c r="C9" s="12">
        <v>44.3</v>
      </c>
      <c r="D9" s="12">
        <v>21.5</v>
      </c>
      <c r="E9" s="12">
        <v>156.69999999999999</v>
      </c>
      <c r="F9" s="12">
        <v>52</v>
      </c>
      <c r="G9" s="3"/>
      <c r="H9" s="3"/>
      <c r="I9" s="3"/>
      <c r="J9" s="3"/>
      <c r="K9" s="3"/>
      <c r="L9" s="14"/>
      <c r="M9" s="14"/>
      <c r="N9" s="14"/>
      <c r="O9" s="14"/>
      <c r="P9" s="14"/>
      <c r="Q9" s="14"/>
      <c r="R9" s="14"/>
      <c r="S9" s="14"/>
      <c r="T9" s="14"/>
    </row>
    <row r="10" spans="1:25" ht="41" customHeight="1" x14ac:dyDescent="0.2">
      <c r="A10" s="20"/>
      <c r="B10" s="9" t="s">
        <v>19</v>
      </c>
      <c r="C10" s="12"/>
      <c r="D10" s="12">
        <f>(D9-C9)/C9*100</f>
        <v>-51.467268623024829</v>
      </c>
      <c r="E10" s="12">
        <f>(E9-D9)/D9*100</f>
        <v>628.83720930232562</v>
      </c>
      <c r="F10" s="12">
        <f>(F9-E9)/E9*100</f>
        <v>-66.815571155073386</v>
      </c>
      <c r="G10" s="3"/>
      <c r="H10" s="3"/>
      <c r="I10" s="3"/>
      <c r="J10" s="3"/>
      <c r="K10" s="3"/>
      <c r="L10" s="14"/>
      <c r="M10" s="14"/>
      <c r="N10" s="14"/>
      <c r="O10" s="14"/>
      <c r="P10" s="14"/>
      <c r="Q10" s="14"/>
      <c r="R10" s="14"/>
      <c r="S10" s="14"/>
      <c r="T10" s="14"/>
    </row>
    <row r="11" spans="1:25" ht="17" x14ac:dyDescent="0.2">
      <c r="A11" s="19" t="s">
        <v>25</v>
      </c>
      <c r="B11" s="9" t="s">
        <v>20</v>
      </c>
      <c r="C11" s="12">
        <v>-2.2000000000000002</v>
      </c>
      <c r="D11" s="12">
        <v>14.4</v>
      </c>
      <c r="E11" s="12">
        <v>16.600000000000001</v>
      </c>
      <c r="F11" s="12">
        <v>13.1</v>
      </c>
      <c r="G11" s="3"/>
      <c r="H11" s="3"/>
      <c r="I11" s="3"/>
      <c r="J11" s="3"/>
      <c r="K11" s="3"/>
      <c r="L11" s="14"/>
      <c r="M11" s="14"/>
      <c r="N11" s="14"/>
      <c r="O11" s="14"/>
      <c r="P11" s="14"/>
      <c r="Q11" s="14"/>
      <c r="R11" s="14"/>
      <c r="S11" s="14"/>
      <c r="T11" s="14"/>
    </row>
    <row r="12" spans="1:25" ht="34" x14ac:dyDescent="0.2">
      <c r="A12" s="20"/>
      <c r="B12" s="9" t="s">
        <v>19</v>
      </c>
      <c r="C12" s="12"/>
      <c r="D12" s="12">
        <f>(D11-C11)/C11*100</f>
        <v>-754.54545454545462</v>
      </c>
      <c r="E12" s="12">
        <f>(E11-D11)/D11*100</f>
        <v>15.277777777777784</v>
      </c>
      <c r="F12" s="12">
        <f>(F11-E11)/E11*100</f>
        <v>-21.0843373493976</v>
      </c>
      <c r="G12" s="3"/>
      <c r="H12" s="3"/>
      <c r="I12" s="3"/>
      <c r="J12" s="3"/>
      <c r="K12" s="3"/>
      <c r="L12" s="14"/>
      <c r="M12" s="14"/>
      <c r="N12" s="14"/>
      <c r="O12" s="14"/>
      <c r="P12" s="14"/>
      <c r="Q12" s="14"/>
      <c r="R12" s="14"/>
      <c r="S12" s="14"/>
      <c r="T12" s="14"/>
    </row>
    <row r="13" spans="1:25" s="3" customFormat="1" x14ac:dyDescent="0.2">
      <c r="Y13" s="4"/>
    </row>
    <row r="14" spans="1:25" s="3" customFormat="1" x14ac:dyDescent="0.2"/>
    <row r="15" spans="1:25" ht="17" x14ac:dyDescent="0.2">
      <c r="A15" s="15" t="s">
        <v>2</v>
      </c>
      <c r="B15" s="9" t="s">
        <v>4</v>
      </c>
      <c r="C15" s="12">
        <v>572.44000000000005</v>
      </c>
      <c r="D15" s="12">
        <v>501.9</v>
      </c>
      <c r="E15" s="12">
        <v>607.52</v>
      </c>
      <c r="F15" s="12">
        <v>637.63</v>
      </c>
      <c r="G15" s="3"/>
      <c r="H15" s="3"/>
      <c r="I15" s="3"/>
      <c r="J15" s="3"/>
    </row>
    <row r="16" spans="1:25" ht="34" x14ac:dyDescent="0.2">
      <c r="A16" s="16"/>
      <c r="B16" s="9" t="s">
        <v>19</v>
      </c>
      <c r="C16" s="12"/>
      <c r="D16" s="12">
        <f>(D15-C15)/C15*100</f>
        <v>-12.322688840751882</v>
      </c>
      <c r="E16" s="12">
        <f>(E15-D15)/D15*100</f>
        <v>21.044032675831843</v>
      </c>
      <c r="F16" s="12">
        <f>(F15-E15)/E15*100</f>
        <v>4.9562154332367685</v>
      </c>
      <c r="G16" s="3"/>
      <c r="H16" s="3"/>
      <c r="I16" s="3"/>
    </row>
    <row r="17" spans="1:9" ht="17" x14ac:dyDescent="0.2">
      <c r="A17" s="16"/>
      <c r="B17" s="9" t="s">
        <v>5</v>
      </c>
      <c r="C17" s="12">
        <v>35.69</v>
      </c>
      <c r="D17" s="12">
        <v>17.329999999999998</v>
      </c>
      <c r="E17" s="12">
        <v>19.43</v>
      </c>
      <c r="F17" s="12">
        <v>30.1</v>
      </c>
      <c r="G17" s="3"/>
      <c r="H17" s="3"/>
      <c r="I17" s="3"/>
    </row>
    <row r="18" spans="1:9" ht="34" x14ac:dyDescent="0.2">
      <c r="A18" s="16"/>
      <c r="B18" s="9" t="s">
        <v>19</v>
      </c>
      <c r="C18" s="12"/>
      <c r="D18" s="12">
        <f>(D17-C17)/C17*100</f>
        <v>-51.442981227234519</v>
      </c>
      <c r="E18" s="12">
        <f>(E17-D17)/D17*100</f>
        <v>12.117714945181774</v>
      </c>
      <c r="F18" s="12">
        <f>(F17-E17)/E17*100</f>
        <v>54.915079773546069</v>
      </c>
      <c r="G18" s="3"/>
      <c r="H18" s="3"/>
      <c r="I18" s="3"/>
    </row>
    <row r="19" spans="1:9" ht="17" x14ac:dyDescent="0.2">
      <c r="A19" s="16"/>
      <c r="B19" s="9" t="s">
        <v>3</v>
      </c>
      <c r="C19" s="12">
        <v>342.37</v>
      </c>
      <c r="D19" s="12">
        <v>251.69</v>
      </c>
      <c r="E19" s="12">
        <v>276.20999999999998</v>
      </c>
      <c r="F19" s="12">
        <v>291.88</v>
      </c>
      <c r="G19" s="3"/>
      <c r="H19" s="3"/>
      <c r="I19" s="3"/>
    </row>
    <row r="20" spans="1:9" ht="34" x14ac:dyDescent="0.2">
      <c r="A20" s="17"/>
      <c r="B20" s="9" t="s">
        <v>19</v>
      </c>
      <c r="C20" s="12"/>
      <c r="D20" s="12">
        <f>(D19-C19)/C19*100</f>
        <v>-26.485965475947076</v>
      </c>
      <c r="E20" s="12">
        <f>(E19-D19)/D19*100</f>
        <v>9.7421431125590932</v>
      </c>
      <c r="F20" s="12">
        <f>(F19-E19)/E19*100</f>
        <v>5.6732196517142812</v>
      </c>
      <c r="G20" s="3"/>
      <c r="H20" s="3"/>
      <c r="I20" s="3"/>
    </row>
    <row r="21" spans="1:9" ht="17" x14ac:dyDescent="0.2">
      <c r="A21" s="18" t="s">
        <v>15</v>
      </c>
      <c r="B21" s="9" t="s">
        <v>4</v>
      </c>
      <c r="C21" s="12">
        <v>1989.45</v>
      </c>
      <c r="D21" s="12">
        <v>2144.42</v>
      </c>
      <c r="E21" s="12">
        <v>2401.89</v>
      </c>
      <c r="F21" s="12">
        <v>2975.34</v>
      </c>
      <c r="G21" s="3"/>
      <c r="H21" s="3"/>
      <c r="I21" s="3"/>
    </row>
    <row r="22" spans="1:9" ht="34" x14ac:dyDescent="0.2">
      <c r="A22" s="18"/>
      <c r="B22" s="9" t="s">
        <v>19</v>
      </c>
      <c r="C22" s="12"/>
      <c r="D22" s="12">
        <f>(D21-C21)/C21*100</f>
        <v>7.7895900877126865</v>
      </c>
      <c r="E22" s="12">
        <f>(E21-D21)/D21*100</f>
        <v>12.006509918765904</v>
      </c>
      <c r="F22" s="12">
        <f>(F21-E21)/E21*100</f>
        <v>23.874948478073531</v>
      </c>
      <c r="G22" s="3"/>
      <c r="H22" s="3"/>
      <c r="I22" s="3"/>
    </row>
    <row r="23" spans="1:9" ht="17" x14ac:dyDescent="0.2">
      <c r="A23" s="18"/>
      <c r="B23" s="9" t="s">
        <v>5</v>
      </c>
      <c r="C23" s="12">
        <v>1225.6300000000001</v>
      </c>
      <c r="D23" s="12">
        <v>1165.6400000000001</v>
      </c>
      <c r="E23" s="12">
        <v>1272.98</v>
      </c>
      <c r="F23" s="12">
        <v>1843.44</v>
      </c>
      <c r="G23" s="3"/>
      <c r="H23" s="3"/>
      <c r="I23" s="3"/>
    </row>
    <row r="24" spans="1:9" ht="34" x14ac:dyDescent="0.2">
      <c r="A24" s="18"/>
      <c r="B24" s="9" t="s">
        <v>19</v>
      </c>
      <c r="C24" s="12"/>
      <c r="D24" s="12">
        <f>(D23-C23)/C23*100</f>
        <v>-4.8946256211091441</v>
      </c>
      <c r="E24" s="12">
        <f>(E23-D23)/D23*100</f>
        <v>9.2086750626265328</v>
      </c>
      <c r="F24" s="12">
        <f>(F23-E23)/E23*100</f>
        <v>44.812958569655457</v>
      </c>
      <c r="G24" s="3"/>
      <c r="H24" s="3"/>
      <c r="I24" s="3"/>
    </row>
    <row r="25" spans="1:9" ht="17" x14ac:dyDescent="0.2">
      <c r="A25" s="18"/>
      <c r="B25" s="9" t="s">
        <v>3</v>
      </c>
      <c r="C25" s="12">
        <v>1316.81</v>
      </c>
      <c r="D25" s="12">
        <v>1333.89</v>
      </c>
      <c r="E25" s="12">
        <v>1402.36</v>
      </c>
      <c r="F25" s="12">
        <v>1687.47</v>
      </c>
      <c r="G25" s="3"/>
      <c r="H25" s="3"/>
      <c r="I25" s="3"/>
    </row>
    <row r="26" spans="1:9" ht="34" x14ac:dyDescent="0.2">
      <c r="A26" s="18"/>
      <c r="B26" s="9" t="s">
        <v>19</v>
      </c>
      <c r="C26" s="12"/>
      <c r="D26" s="12">
        <f>(D25-C25)/C25*100</f>
        <v>1.2970739894138223</v>
      </c>
      <c r="E26" s="12">
        <f>(E25-D25)/D25*100</f>
        <v>5.1331069278576038</v>
      </c>
      <c r="F26" s="12">
        <f>(F25-E25)/E25*100</f>
        <v>20.330728201032557</v>
      </c>
      <c r="G26" s="3"/>
      <c r="H26" s="3"/>
      <c r="I26" s="3"/>
    </row>
  </sheetData>
  <mergeCells count="9">
    <mergeCell ref="D1:F1"/>
    <mergeCell ref="A7:A8"/>
    <mergeCell ref="A9:A10"/>
    <mergeCell ref="A3:A4"/>
    <mergeCell ref="A15:A20"/>
    <mergeCell ref="A21:A26"/>
    <mergeCell ref="A11:A12"/>
    <mergeCell ref="A1:A2"/>
    <mergeCell ref="A5:A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AF1B-0E45-F541-A821-4BA4985DDD05}">
  <dimension ref="A1:D5"/>
  <sheetViews>
    <sheetView zoomScale="131" workbookViewId="0">
      <selection activeCell="A9" sqref="A9"/>
    </sheetView>
  </sheetViews>
  <sheetFormatPr baseColWidth="10" defaultRowHeight="16" x14ac:dyDescent="0.2"/>
  <cols>
    <col min="1" max="1" width="20.6640625" bestFit="1" customWidth="1"/>
    <col min="2" max="2" width="20.5" bestFit="1" customWidth="1"/>
    <col min="3" max="3" width="4.6640625" bestFit="1" customWidth="1"/>
    <col min="4" max="4" width="9.83203125" bestFit="1" customWidth="1"/>
  </cols>
  <sheetData>
    <row r="1" spans="1:4" s="1" customFormat="1" ht="17" x14ac:dyDescent="0.2">
      <c r="A1" s="4" t="s">
        <v>13</v>
      </c>
      <c r="B1" s="2"/>
    </row>
    <row r="2" spans="1:4" s="1" customFormat="1" x14ac:dyDescent="0.2">
      <c r="A2" s="5"/>
      <c r="B2" s="7" t="s">
        <v>12</v>
      </c>
      <c r="C2" s="7" t="s">
        <v>9</v>
      </c>
      <c r="D2" s="7" t="s">
        <v>14</v>
      </c>
    </row>
    <row r="3" spans="1:4" s="1" customFormat="1" ht="17" x14ac:dyDescent="0.2">
      <c r="A3" s="8" t="s">
        <v>16</v>
      </c>
      <c r="B3" s="6">
        <f>CORREL(Sheet1!D6:F6,Sheet1!D16:F16)</f>
        <v>-5.1386753647958215E-2</v>
      </c>
      <c r="C3" s="6">
        <f>CORREL(Sheet1!D4:F4,Sheet1!D16:F16)</f>
        <v>0.98176411131232477</v>
      </c>
      <c r="D3" s="6">
        <f>CORREL(Sheet1!D16:F16,Sheet1!D22:F22)</f>
        <v>0.27268084568897066</v>
      </c>
    </row>
    <row r="4" spans="1:4" s="1" customFormat="1" ht="17" x14ac:dyDescent="0.2">
      <c r="A4" s="8" t="s">
        <v>17</v>
      </c>
      <c r="B4" s="6">
        <f>CORREL(Sheet1!D6:F6,Sheet1!D18:F18)</f>
        <v>0.75976020907024722</v>
      </c>
      <c r="C4" s="6">
        <f>CORREL(Sheet1!D4:F4,Sheet1!D18:F18)</f>
        <v>0.74976704855997123</v>
      </c>
      <c r="D4" s="6">
        <f>CORREL(Sheet1!D18:F18,Sheet1!D24:F24)</f>
        <v>0.93696197687046179</v>
      </c>
    </row>
    <row r="5" spans="1:4" s="1" customFormat="1" ht="17" x14ac:dyDescent="0.2">
      <c r="A5" s="8" t="s">
        <v>18</v>
      </c>
      <c r="B5" s="6">
        <f>CORREL(Sheet1!D6:F6,Sheet1!D20:F20)</f>
        <v>0.34185606297138416</v>
      </c>
      <c r="C5" s="6">
        <f>CORREL(Sheet1!D4:F4,Sheet1!D20:F20)</f>
        <v>0.97823196125808609</v>
      </c>
      <c r="D5" s="6">
        <f>CORREL(Sheet1!D20:F20,Sheet1!D26:F26)</f>
        <v>0.57501376629215939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B6A3-6363-9A42-9F7D-1600F0211206}">
  <dimension ref="A1:B3"/>
  <sheetViews>
    <sheetView zoomScale="125" workbookViewId="0">
      <selection activeCell="B3" sqref="B3"/>
    </sheetView>
  </sheetViews>
  <sheetFormatPr baseColWidth="10" defaultRowHeight="16" x14ac:dyDescent="0.2"/>
  <cols>
    <col min="1" max="1" width="11.6640625" bestFit="1" customWidth="1"/>
    <col min="2" max="2" width="49.1640625" bestFit="1" customWidth="1"/>
  </cols>
  <sheetData>
    <row r="1" spans="1:2" s="1" customFormat="1" ht="17" x14ac:dyDescent="0.2">
      <c r="A1" s="4" t="s">
        <v>6</v>
      </c>
      <c r="B1" s="1" t="s">
        <v>7</v>
      </c>
    </row>
    <row r="2" spans="1:2" s="1" customFormat="1" x14ac:dyDescent="0.2">
      <c r="A2" s="4"/>
      <c r="B2" s="1" t="s">
        <v>8</v>
      </c>
    </row>
    <row r="3" spans="1:2" s="1" customFormat="1" x14ac:dyDescent="0.2">
      <c r="A3" s="4"/>
      <c r="B3" s="1" t="s">
        <v>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2020-12-24T10:40:20Z</cp:lastPrinted>
  <dcterms:created xsi:type="dcterms:W3CDTF">2020-11-10T11:24:49Z</dcterms:created>
  <dcterms:modified xsi:type="dcterms:W3CDTF">2020-12-24T10:43:17Z</dcterms:modified>
</cp:coreProperties>
</file>