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995" windowHeight="11055"/>
  </bookViews>
  <sheets>
    <sheet name="Input" sheetId="1" r:id="rId1"/>
  </sheets>
  <definedNames>
    <definedName name="_xlnm._FilterDatabase" localSheetId="0" hidden="1">Input!$B$6:$F$10</definedName>
  </definedNames>
  <calcPr calcId="125725"/>
</workbook>
</file>

<file path=xl/calcChain.xml><?xml version="1.0" encoding="utf-8"?>
<calcChain xmlns="http://schemas.openxmlformats.org/spreadsheetml/2006/main">
  <c r="O16" i="1"/>
  <c r="J21" l="1"/>
  <c r="J22"/>
  <c r="J40" l="1"/>
  <c r="J41"/>
  <c r="J32"/>
  <c r="J34"/>
  <c r="J35"/>
  <c r="J36"/>
  <c r="J37"/>
  <c r="J38"/>
  <c r="J14"/>
  <c r="J17"/>
  <c r="J18"/>
  <c r="J20"/>
  <c r="J23"/>
  <c r="J26"/>
  <c r="J27"/>
  <c r="J29"/>
  <c r="J13"/>
  <c r="I33"/>
  <c r="H33"/>
  <c r="G33"/>
  <c r="F33"/>
  <c r="J31"/>
  <c r="I25"/>
  <c r="H25"/>
  <c r="G25"/>
  <c r="F25"/>
  <c r="I24"/>
  <c r="H24"/>
  <c r="H28" s="1"/>
  <c r="G24"/>
  <c r="G28" s="1"/>
  <c r="F24"/>
  <c r="F28" s="1"/>
  <c r="I19"/>
  <c r="H19"/>
  <c r="G19"/>
  <c r="F19"/>
  <c r="I15"/>
  <c r="I16" s="1"/>
  <c r="H15"/>
  <c r="H16" s="1"/>
  <c r="G15"/>
  <c r="G16" s="1"/>
  <c r="F15"/>
  <c r="F16" s="1"/>
  <c r="J33" l="1"/>
  <c r="J16"/>
  <c r="J19"/>
  <c r="J25"/>
  <c r="J15"/>
  <c r="J24"/>
  <c r="I28"/>
  <c r="J28" s="1"/>
</calcChain>
</file>

<file path=xl/sharedStrings.xml><?xml version="1.0" encoding="utf-8"?>
<sst xmlns="http://schemas.openxmlformats.org/spreadsheetml/2006/main" count="47" uniqueCount="42">
  <si>
    <t>Ratio Analysis</t>
  </si>
  <si>
    <t>Q1</t>
  </si>
  <si>
    <t>Q2</t>
  </si>
  <si>
    <t>Q3</t>
  </si>
  <si>
    <t>Q4</t>
  </si>
  <si>
    <t>Annual</t>
  </si>
  <si>
    <t>Inventory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</si>
  <si>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</si>
  <si>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</si>
  <si>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</si>
  <si>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</si>
  <si>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</si>
  <si>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</si>
  <si>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</si>
  <si>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</si>
  <si>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</si>
  <si>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</si>
  <si>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</si>
  <si>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</si>
  <si>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</si>
  <si>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</si>
  <si>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</si>
  <si>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</si>
  <si>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</si>
  <si>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</si>
  <si>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</si>
  <si>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</si>
  <si>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</si>
  <si>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</si>
  <si>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</si>
  <si>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</si>
  <si>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</si>
  <si>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</si>
  <si>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</si>
  <si>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</si>
  <si>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</si>
  <si>
    <t>Column1</t>
  </si>
  <si>
    <t>Column2</t>
  </si>
  <si>
    <t>Column3</t>
  </si>
  <si>
    <t>Column4</t>
  </si>
  <si>
    <t>Total</t>
  </si>
  <si>
    <t>https://www.zkoss.org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</si>
</sst>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9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  <font>
      <u/>
      <sz val="11"/>
      <color theme="10"/>
      <name val="Calibr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left"/>
    </xf>
    <xf numFmtId="0" fontId="2" fillId="0" borderId="0" xfId="0" applyFont="1" applyFill="1"/>
    <xf numFmtId="0" fontId="3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7" fillId="0" borderId="0" xfId="0" applyFont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164" fontId="6" fillId="2" borderId="9" xfId="0" applyNumberFormat="1" applyFont="1" applyFill="1" applyBorder="1" applyAlignment="1">
      <alignment horizontal="right"/>
    </xf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3" fontId="6" fillId="2" borderId="13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/>
    </xf>
    <xf numFmtId="3" fontId="6" fillId="2" borderId="6" xfId="0" applyNumberFormat="1" applyFont="1" applyFill="1" applyBorder="1" applyAlignment="1">
      <alignment horizontal="right"/>
    </xf>
    <xf numFmtId="164" fontId="6" fillId="4" borderId="7" xfId="0" applyNumberFormat="1" applyFont="1" applyFill="1" applyBorder="1" applyAlignment="1">
      <alignment horizontal="right"/>
    </xf>
    <xf numFmtId="3" fontId="6" fillId="4" borderId="9" xfId="0" applyNumberFormat="1" applyFont="1" applyFill="1" applyBorder="1" applyAlignment="1">
      <alignment horizontal="right"/>
    </xf>
    <xf numFmtId="4" fontId="6" fillId="2" borderId="9" xfId="0" applyNumberFormat="1" applyFont="1" applyFill="1" applyBorder="1" applyAlignment="1">
      <alignment horizontal="right"/>
    </xf>
    <xf numFmtId="4" fontId="6" fillId="2" borderId="6" xfId="0" applyNumberFormat="1" applyFont="1" applyFill="1" applyBorder="1" applyAlignment="1">
      <alignment horizontal="right"/>
    </xf>
    <xf numFmtId="4" fontId="6" fillId="4" borderId="9" xfId="0" applyNumberFormat="1" applyFont="1" applyFill="1" applyBorder="1" applyAlignment="1">
      <alignment horizontal="right"/>
    </xf>
    <xf numFmtId="0" fontId="6" fillId="2" borderId="14" xfId="0" applyFont="1" applyFill="1" applyBorder="1"/>
    <xf numFmtId="0" fontId="6" fillId="2" borderId="0" xfId="0" applyFont="1" applyFill="1" applyBorder="1"/>
    <xf numFmtId="0" fontId="6" fillId="2" borderId="1" xfId="0" applyFont="1" applyFill="1" applyBorder="1"/>
    <xf numFmtId="3" fontId="6" fillId="2" borderId="15" xfId="0" applyNumberFormat="1" applyFont="1" applyFill="1" applyBorder="1" applyAlignment="1">
      <alignment horizontal="right"/>
    </xf>
    <xf numFmtId="3" fontId="6" fillId="2" borderId="14" xfId="0" applyNumberFormat="1" applyFont="1" applyFill="1" applyBorder="1" applyAlignment="1">
      <alignment horizontal="right"/>
    </xf>
    <xf numFmtId="164" fontId="6" fillId="2" borderId="16" xfId="0" applyNumberFormat="1" applyFont="1" applyFill="1" applyBorder="1" applyAlignment="1">
      <alignment horizontal="right"/>
    </xf>
    <xf numFmtId="0" fontId="6" fillId="2" borderId="17" xfId="0" applyFont="1" applyFill="1" applyBorder="1"/>
    <xf numFmtId="0" fontId="6" fillId="2" borderId="18" xfId="0" applyFont="1" applyFill="1" applyBorder="1"/>
    <xf numFmtId="0" fontId="6" fillId="2" borderId="19" xfId="0" applyFont="1" applyFill="1" applyBorder="1"/>
    <xf numFmtId="3" fontId="6" fillId="2" borderId="20" xfId="0" applyNumberFormat="1" applyFont="1" applyFill="1" applyBorder="1" applyAlignment="1">
      <alignment horizontal="right"/>
    </xf>
    <xf numFmtId="3" fontId="6" fillId="2" borderId="17" xfId="0" applyNumberFormat="1" applyFont="1" applyFill="1" applyBorder="1" applyAlignment="1">
      <alignment horizontal="right"/>
    </xf>
    <xf numFmtId="0" fontId="2" fillId="2" borderId="6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/>
    <xf numFmtId="3" fontId="6" fillId="2" borderId="10" xfId="0" applyNumberFormat="1" applyFont="1" applyFill="1" applyBorder="1" applyAlignment="1">
      <alignment horizontal="right"/>
    </xf>
    <xf numFmtId="0" fontId="8" fillId="0" borderId="0" xfId="1" applyAlignment="1" applyProtection="1"/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513500</c:v>
                </c:pt>
                <c:pt idx="1">
                  <c:v>485000</c:v>
                </c:pt>
                <c:pt idx="2">
                  <c:v>116900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50984680075712"/>
          <c:y val="0.30801248699271766"/>
          <c:w val="0.26956168739639835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Input!$B$15:$B$19</c:f>
              <c:strCache>
                <c:ptCount val="5"/>
                <c:pt idx="0">
                  <c:v>Total assets</c:v>
                </c:pt>
                <c:pt idx="1">
                  <c:v>Average total assets</c:v>
                </c:pt>
                <c:pt idx="2">
                  <c:v>Cash and cash equivalents</c:v>
                </c:pt>
                <c:pt idx="3">
                  <c:v>Inventory</c:v>
                </c:pt>
                <c:pt idx="4">
                  <c:v>Average inventory</c:v>
                </c:pt>
              </c:strCache>
            </c:strRef>
          </c:cat>
          <c:val>
            <c:numRef>
              <c:f>Input!$C$15:$C$19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cat>
            <c:strRef>
              <c:f>Input!$B$15:$B$19</c:f>
              <c:strCache>
                <c:ptCount val="5"/>
                <c:pt idx="0">
                  <c:v>Total assets</c:v>
                </c:pt>
                <c:pt idx="1">
                  <c:v>Average total assets</c:v>
                </c:pt>
                <c:pt idx="2">
                  <c:v>Cash and cash equivalents</c:v>
                </c:pt>
                <c:pt idx="3">
                  <c:v>Inventory</c:v>
                </c:pt>
                <c:pt idx="4">
                  <c:v>Average inventory</c:v>
                </c:pt>
              </c:strCache>
            </c:strRef>
          </c:cat>
          <c:val>
            <c:numRef>
              <c:f>Input!$D$15:$D$19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cat>
            <c:strRef>
              <c:f>Input!$B$15:$B$19</c:f>
              <c:strCache>
                <c:ptCount val="5"/>
                <c:pt idx="0">
                  <c:v>Total assets</c:v>
                </c:pt>
                <c:pt idx="1">
                  <c:v>Average total assets</c:v>
                </c:pt>
                <c:pt idx="2">
                  <c:v>Cash and cash equivalents</c:v>
                </c:pt>
                <c:pt idx="3">
                  <c:v>Inventory</c:v>
                </c:pt>
                <c:pt idx="4">
                  <c:v>Average inventory</c:v>
                </c:pt>
              </c:strCache>
            </c:strRef>
          </c:cat>
          <c:val>
            <c:numRef>
              <c:f>Input!$E$15:$E$19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cat>
            <c:strRef>
              <c:f>Input!$B$15:$B$19</c:f>
              <c:strCache>
                <c:ptCount val="5"/>
                <c:pt idx="0">
                  <c:v>Total assets</c:v>
                </c:pt>
                <c:pt idx="1">
                  <c:v>Average total assets</c:v>
                </c:pt>
                <c:pt idx="2">
                  <c:v>Cash and cash equivalents</c:v>
                </c:pt>
                <c:pt idx="3">
                  <c:v>Inventory</c:v>
                </c:pt>
                <c:pt idx="4">
                  <c:v>Average inventory</c:v>
                </c:pt>
              </c:strCache>
            </c:strRef>
          </c:cat>
          <c:val>
            <c:numRef>
              <c:f>Input!$F$15:$F$19</c:f>
              <c:numCache>
                <c:formatCode>#,##0</c:formatCode>
                <c:ptCount val="5"/>
                <c:pt idx="0">
                  <c:v>125000</c:v>
                </c:pt>
                <c:pt idx="1">
                  <c:v>122500</c:v>
                </c:pt>
                <c:pt idx="2">
                  <c:v>15000</c:v>
                </c:pt>
                <c:pt idx="3">
                  <c:v>15000</c:v>
                </c:pt>
                <c:pt idx="4">
                  <c:v>13750</c:v>
                </c:pt>
              </c:numCache>
            </c:numRef>
          </c:val>
        </c:ser>
        <c:axId val="61639680"/>
        <c:axId val="61657856"/>
      </c:barChart>
      <c:catAx>
        <c:axId val="61639680"/>
        <c:scaling>
          <c:orientation val="minMax"/>
        </c:scaling>
        <c:axPos val="l"/>
        <c:tickLblPos val="nextTo"/>
        <c:crossAx val="61657856"/>
        <c:crosses val="autoZero"/>
        <c:auto val="1"/>
        <c:lblAlgn val="ctr"/>
        <c:lblOffset val="100"/>
      </c:catAx>
      <c:valAx>
        <c:axId val="61657856"/>
        <c:scaling>
          <c:orientation val="minMax"/>
        </c:scaling>
        <c:axPos val="b"/>
        <c:majorGridlines/>
        <c:numFmt formatCode="General" sourceLinked="1"/>
        <c:tickLblPos val="nextTo"/>
        <c:crossAx val="6163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66676</xdr:colOff>
      <xdr:row>0</xdr:row>
      <xdr:rowOff>152400</xdr:rowOff>
    </xdr:from>
    <xdr:to>
      <xdr:col>9</xdr:col>
      <xdr:colOff>438150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695326</xdr:colOff>
      <xdr:row>2</xdr:row>
      <xdr:rowOff>38100</xdr:rowOff>
    </xdr:from>
    <xdr:to>
      <xdr:col>14</xdr:col>
      <xdr:colOff>184802</xdr:colOff>
      <xdr:row>10</xdr:row>
      <xdr:rowOff>47216</xdr:rowOff>
    </xdr:to>
    <xdr:pic>
      <xdr:nvPicPr>
        <xdr:cNvPr id="3" name="Picture 2" descr="sales-funnel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3176" y="438150"/>
          <a:ext cx="2251726" cy="1866491"/>
        </a:xfrm>
        <a:prstGeom prst="rect">
          <a:avLst/>
        </a:prstGeom>
      </xdr:spPr>
    </xdr:pic>
    <xdr:clientData/>
  </xdr:twoCellAnchor>
  <xdr:twoCellAnchor>
    <xdr:from>
      <xdr:col>11</xdr:col>
      <xdr:colOff>9524</xdr:colOff>
      <xdr:row>19</xdr:row>
      <xdr:rowOff>161925</xdr:rowOff>
    </xdr:from>
    <xdr:to>
      <xdr:col>16</xdr:col>
      <xdr:colOff>361949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L12:O16" totalsRowCount="1">
  <autoFilter ref="L12:O15">
    <filterColumn colId="0">
      <filters>
        <filter val="1"/>
        <filter val="3"/>
      </filters>
    </filterColumn>
  </autoFilter>
  <tableColumns count="4">
    <tableColumn id="1" name="Column1" totalsRowLabel="Total"/>
    <tableColumn id="2" name="Column2"/>
    <tableColumn id="3" name="Column3"/>
    <tableColumn id="4" name="Column4" totalsRowFunction="count"/>
  </tableColumns>
  <tableStyleInfo name="TableStyleMedium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koss.org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1"/>
  <sheetViews>
    <sheetView showGridLines="0" tabSelected="1" topLeftCell="A9" zoomScaleNormal="100" zoomScalePageLayoutView="70" workbookViewId="0">
      <selection activeCell="B15" sqref="B15:F19"/>
    </sheetView>
  </sheetViews>
  <sheetFormatPr defaultRowHeight="15"/>
  <cols>
    <col min="1" max="1" width="1.85546875" customWidth="1"/>
    <col min="2" max="2" width="28.7109375" customWidth="1"/>
    <col min="3" max="5" width="3.42578125" customWidth="1"/>
    <col min="6" max="9" width="11" customWidth="1"/>
    <col min="10" max="10" width="12" customWidth="1"/>
    <col min="11" max="11" width="2" customWidth="1"/>
    <col min="12" max="15" width="11" customWidth="1"/>
  </cols>
  <sheetData>
    <row r="1" spans="2:15" ht="15.75">
      <c r="B1" s="1" t="s">
        <v>0</v>
      </c>
    </row>
    <row r="2" spans="2:15" ht="15.75">
      <c r="B2" s="1"/>
      <c r="C2" s="2"/>
      <c r="D2" s="2"/>
      <c r="E2" s="3"/>
      <c r="F2" s="3"/>
      <c r="G2" s="3"/>
      <c r="H2" s="3"/>
      <c r="I2" s="3"/>
      <c r="J2" s="2"/>
    </row>
    <row r="3" spans="2:15" ht="12" customHeight="1">
      <c r="B3" s="4"/>
      <c r="C3" s="2"/>
      <c r="D3" s="2"/>
      <c r="E3" s="3"/>
      <c r="F3" s="3"/>
      <c r="G3" s="3"/>
      <c r="H3" s="3"/>
      <c r="I3" s="3"/>
      <c r="J3" s="2"/>
    </row>
    <row r="4" spans="2:15" ht="29.25" customHeight="1">
      <c r="B4" s="49" t="s">
        <v>7</v>
      </c>
      <c r="C4" s="50"/>
      <c r="D4" s="50"/>
      <c r="E4" s="50"/>
      <c r="F4" s="50"/>
      <c r="G4" s="50"/>
      <c r="H4" s="50"/>
      <c r="I4" s="50"/>
      <c r="J4" s="50"/>
    </row>
    <row r="5" spans="2:15">
      <c r="B5" s="5"/>
      <c r="C5" s="2"/>
      <c r="D5" s="2"/>
      <c r="E5" s="3"/>
      <c r="F5" s="3"/>
      <c r="G5" s="3"/>
      <c r="H5" s="3"/>
      <c r="I5" s="3"/>
      <c r="J5" s="2"/>
    </row>
    <row r="6" spans="2:15" ht="30">
      <c r="B6" s="51" t="s">
        <v>8</v>
      </c>
      <c r="C6" s="51"/>
      <c r="D6" s="51"/>
      <c r="E6" s="51"/>
      <c r="F6" s="6" t="s">
        <v>9</v>
      </c>
      <c r="G6" s="7"/>
      <c r="H6" s="7"/>
      <c r="I6" s="7"/>
      <c r="J6" s="7"/>
    </row>
    <row r="7" spans="2:15">
      <c r="B7" s="8" t="s">
        <v>6</v>
      </c>
      <c r="C7" s="9"/>
      <c r="D7" s="9"/>
      <c r="E7" s="10"/>
      <c r="F7" s="11">
        <v>12500</v>
      </c>
      <c r="G7" s="7"/>
      <c r="H7" s="7"/>
      <c r="I7" s="12"/>
      <c r="J7" s="7"/>
    </row>
    <row r="8" spans="2:15">
      <c r="B8" s="13" t="s">
        <v>10</v>
      </c>
      <c r="C8" s="14"/>
      <c r="D8" s="14"/>
      <c r="E8" s="15"/>
      <c r="F8" s="16">
        <v>120000</v>
      </c>
      <c r="G8" s="7"/>
      <c r="H8" s="7"/>
      <c r="I8" s="7"/>
      <c r="J8" s="7"/>
    </row>
    <row r="9" spans="2:15">
      <c r="B9" s="13" t="s">
        <v>11</v>
      </c>
      <c r="C9" s="14"/>
      <c r="D9" s="14"/>
      <c r="E9" s="15"/>
      <c r="F9" s="16">
        <v>29000</v>
      </c>
      <c r="G9" s="7"/>
      <c r="H9" s="7"/>
      <c r="I9" s="5"/>
      <c r="J9" s="7"/>
    </row>
    <row r="10" spans="2:15">
      <c r="B10" s="17" t="s">
        <v>12</v>
      </c>
      <c r="C10" s="18"/>
      <c r="D10" s="18"/>
      <c r="E10" s="19"/>
      <c r="F10" s="16">
        <v>25000</v>
      </c>
      <c r="G10" s="7"/>
      <c r="H10" s="7"/>
      <c r="I10" s="7"/>
      <c r="J10" s="7"/>
    </row>
    <row r="11" spans="2:15">
      <c r="B11" s="5"/>
      <c r="C11" s="5"/>
      <c r="D11" s="5"/>
      <c r="E11" s="21"/>
      <c r="F11" s="21"/>
      <c r="G11" s="21"/>
      <c r="H11" s="21"/>
      <c r="I11" s="21"/>
      <c r="J11" s="5"/>
    </row>
    <row r="12" spans="2:15">
      <c r="B12" s="51" t="s">
        <v>8</v>
      </c>
      <c r="C12" s="51"/>
      <c r="D12" s="51"/>
      <c r="E12" s="51"/>
      <c r="F12" s="22" t="s">
        <v>1</v>
      </c>
      <c r="G12" s="22" t="s">
        <v>2</v>
      </c>
      <c r="H12" s="22" t="s">
        <v>3</v>
      </c>
      <c r="I12" s="22" t="s">
        <v>4</v>
      </c>
      <c r="J12" s="22" t="s">
        <v>5</v>
      </c>
      <c r="L12" t="s">
        <v>36</v>
      </c>
      <c r="M12" t="s">
        <v>37</v>
      </c>
      <c r="N12" t="s">
        <v>38</v>
      </c>
      <c r="O12" t="s">
        <v>39</v>
      </c>
    </row>
    <row r="13" spans="2:15">
      <c r="B13" s="8" t="s">
        <v>13</v>
      </c>
      <c r="C13" s="9"/>
      <c r="D13" s="9"/>
      <c r="E13" s="10"/>
      <c r="F13" s="23">
        <v>45000</v>
      </c>
      <c r="G13" s="23">
        <v>46000</v>
      </c>
      <c r="H13" s="23">
        <v>46500</v>
      </c>
      <c r="I13" s="24">
        <v>56000</v>
      </c>
      <c r="J13" s="27">
        <f>SUM(F13:I13)</f>
        <v>193500</v>
      </c>
      <c r="L13">
        <v>1</v>
      </c>
    </row>
    <row r="14" spans="2:15" hidden="1">
      <c r="B14" s="13" t="s">
        <v>14</v>
      </c>
      <c r="C14" s="14"/>
      <c r="D14" s="14"/>
      <c r="E14" s="15"/>
      <c r="F14" s="25">
        <v>80000</v>
      </c>
      <c r="G14" s="25">
        <v>80000</v>
      </c>
      <c r="H14" s="25">
        <v>80000</v>
      </c>
      <c r="I14" s="26">
        <v>80000</v>
      </c>
      <c r="J14" s="27">
        <f t="shared" ref="J14:J29" si="0">SUM(F14:I14)</f>
        <v>320000</v>
      </c>
      <c r="L14">
        <v>2</v>
      </c>
    </row>
    <row r="15" spans="2:15">
      <c r="B15" s="13" t="s">
        <v>10</v>
      </c>
      <c r="C15" s="14"/>
      <c r="D15" s="14"/>
      <c r="E15" s="15"/>
      <c r="F15" s="28">
        <f>F13+F14</f>
        <v>125000</v>
      </c>
      <c r="G15" s="28">
        <f>G13+G14</f>
        <v>126000</v>
      </c>
      <c r="H15" s="28">
        <f>H13+H14</f>
        <v>126500</v>
      </c>
      <c r="I15" s="28">
        <f>I13+I14</f>
        <v>136000</v>
      </c>
      <c r="J15" s="27">
        <f t="shared" si="0"/>
        <v>513500</v>
      </c>
      <c r="L15">
        <v>3</v>
      </c>
    </row>
    <row r="16" spans="2:15">
      <c r="B16" s="13" t="s">
        <v>15</v>
      </c>
      <c r="C16" s="14"/>
      <c r="D16" s="14"/>
      <c r="E16" s="15"/>
      <c r="F16" s="28">
        <f>AVERAGE($F$8,F15)</f>
        <v>122500</v>
      </c>
      <c r="G16" s="28">
        <f>AVERAGE($F$8,G15)</f>
        <v>123000</v>
      </c>
      <c r="H16" s="28">
        <f>AVERAGE($F$8,H15)</f>
        <v>123250</v>
      </c>
      <c r="I16" s="28">
        <f>AVERAGE($F$8,I15)</f>
        <v>128000</v>
      </c>
      <c r="J16" s="27">
        <f t="shared" si="0"/>
        <v>496750</v>
      </c>
      <c r="L16" t="s">
        <v>40</v>
      </c>
      <c r="O16">
        <f>SUBTOTAL(103,[Column4])</f>
        <v>0</v>
      </c>
    </row>
    <row r="17" spans="2:12">
      <c r="B17" s="13" t="s">
        <v>16</v>
      </c>
      <c r="C17" s="14"/>
      <c r="D17" s="14"/>
      <c r="E17" s="15"/>
      <c r="F17" s="25">
        <v>15000</v>
      </c>
      <c r="G17" s="25">
        <v>18000</v>
      </c>
      <c r="H17" s="25">
        <v>16500</v>
      </c>
      <c r="I17" s="26">
        <v>14350</v>
      </c>
      <c r="J17" s="27">
        <f t="shared" si="0"/>
        <v>63850</v>
      </c>
    </row>
    <row r="18" spans="2:12">
      <c r="B18" s="13" t="s">
        <v>6</v>
      </c>
      <c r="C18" s="14"/>
      <c r="D18" s="14"/>
      <c r="E18" s="15"/>
      <c r="F18" s="25">
        <v>15000</v>
      </c>
      <c r="G18" s="25">
        <v>18000</v>
      </c>
      <c r="H18" s="25">
        <v>16500</v>
      </c>
      <c r="I18" s="26">
        <v>14350</v>
      </c>
      <c r="J18" s="27">
        <f t="shared" si="0"/>
        <v>63850</v>
      </c>
    </row>
    <row r="19" spans="2:12">
      <c r="B19" s="13" t="s">
        <v>17</v>
      </c>
      <c r="C19" s="14"/>
      <c r="D19" s="14"/>
      <c r="E19" s="15"/>
      <c r="F19" s="28">
        <f>AVERAGE($F$7,F18)</f>
        <v>13750</v>
      </c>
      <c r="G19" s="28">
        <f>AVERAGE($F$7,G18)</f>
        <v>15250</v>
      </c>
      <c r="H19" s="28">
        <f>AVERAGE($F$7,H18)</f>
        <v>14500</v>
      </c>
      <c r="I19" s="28">
        <f>AVERAGE($F$7,I18)</f>
        <v>13425</v>
      </c>
      <c r="J19" s="27">
        <f t="shared" si="0"/>
        <v>56925</v>
      </c>
      <c r="L19" s="48" t="s">
        <v>41</v>
      </c>
    </row>
    <row r="20" spans="2:12">
      <c r="B20" s="13" t="s">
        <v>18</v>
      </c>
      <c r="C20" s="14"/>
      <c r="D20" s="14"/>
      <c r="E20" s="15"/>
      <c r="F20" s="25">
        <v>23000</v>
      </c>
      <c r="G20" s="25">
        <v>25000</v>
      </c>
      <c r="H20" s="25">
        <v>22500</v>
      </c>
      <c r="I20" s="26">
        <v>25600</v>
      </c>
      <c r="J20" s="27">
        <f t="shared" si="0"/>
        <v>96100</v>
      </c>
    </row>
    <row r="21" spans="2:12">
      <c r="B21" s="13" t="s">
        <v>19</v>
      </c>
      <c r="C21" s="14"/>
      <c r="D21" s="14"/>
      <c r="E21" s="15"/>
      <c r="F21" s="25">
        <v>125000</v>
      </c>
      <c r="G21" s="25">
        <v>125000</v>
      </c>
      <c r="H21" s="25">
        <v>125000</v>
      </c>
      <c r="I21" s="26">
        <v>110000</v>
      </c>
      <c r="J21" s="27">
        <f t="shared" si="0"/>
        <v>485000</v>
      </c>
    </row>
    <row r="22" spans="2:12">
      <c r="B22" s="13" t="s">
        <v>11</v>
      </c>
      <c r="C22" s="14"/>
      <c r="D22" s="14"/>
      <c r="E22" s="15"/>
      <c r="F22" s="25">
        <v>28000</v>
      </c>
      <c r="G22" s="25">
        <v>30900</v>
      </c>
      <c r="H22" s="25">
        <v>32000</v>
      </c>
      <c r="I22" s="26">
        <v>26000</v>
      </c>
      <c r="J22" s="27">
        <f t="shared" si="0"/>
        <v>116900</v>
      </c>
    </row>
    <row r="23" spans="2:12">
      <c r="B23" s="13" t="s">
        <v>12</v>
      </c>
      <c r="C23" s="14"/>
      <c r="D23" s="14"/>
      <c r="E23" s="15"/>
      <c r="F23" s="25">
        <v>25000</v>
      </c>
      <c r="G23" s="25">
        <v>25000</v>
      </c>
      <c r="H23" s="25">
        <v>25000</v>
      </c>
      <c r="I23" s="26">
        <v>25000</v>
      </c>
      <c r="J23" s="27">
        <f t="shared" si="0"/>
        <v>100000</v>
      </c>
    </row>
    <row r="24" spans="2:12">
      <c r="B24" s="13" t="s">
        <v>20</v>
      </c>
      <c r="C24" s="14"/>
      <c r="D24" s="14"/>
      <c r="E24" s="15"/>
      <c r="F24" s="28">
        <f>AVERAGE($F$10,F23)</f>
        <v>25000</v>
      </c>
      <c r="G24" s="28">
        <f>AVERAGE($F$10,G23)</f>
        <v>25000</v>
      </c>
      <c r="H24" s="28">
        <f>AVERAGE($F$10,H23)</f>
        <v>25000</v>
      </c>
      <c r="I24" s="28">
        <f>AVERAGE($F$10,I23)</f>
        <v>25000</v>
      </c>
      <c r="J24" s="27">
        <f t="shared" si="0"/>
        <v>100000</v>
      </c>
    </row>
    <row r="25" spans="2:12">
      <c r="B25" s="13" t="s">
        <v>21</v>
      </c>
      <c r="C25" s="14"/>
      <c r="D25" s="14"/>
      <c r="E25" s="15"/>
      <c r="F25" s="28">
        <f>AVERAGE($F$9,F22)</f>
        <v>28500</v>
      </c>
      <c r="G25" s="28">
        <f>AVERAGE($F$9,G22)</f>
        <v>29950</v>
      </c>
      <c r="H25" s="28">
        <f>AVERAGE($F$9,H22)</f>
        <v>30500</v>
      </c>
      <c r="I25" s="28">
        <f>AVERAGE($F$9,I22)</f>
        <v>27500</v>
      </c>
      <c r="J25" s="27">
        <f t="shared" si="0"/>
        <v>116450</v>
      </c>
    </row>
    <row r="26" spans="2:12">
      <c r="B26" s="13" t="s">
        <v>22</v>
      </c>
      <c r="C26" s="14"/>
      <c r="D26" s="14"/>
      <c r="E26" s="15"/>
      <c r="F26" s="29">
        <v>10</v>
      </c>
      <c r="G26" s="29">
        <v>10</v>
      </c>
      <c r="H26" s="29">
        <v>10</v>
      </c>
      <c r="I26" s="30">
        <v>10</v>
      </c>
      <c r="J26" s="27">
        <f t="shared" si="0"/>
        <v>40</v>
      </c>
    </row>
    <row r="27" spans="2:12">
      <c r="B27" s="13" t="s">
        <v>23</v>
      </c>
      <c r="C27" s="14"/>
      <c r="D27" s="14"/>
      <c r="E27" s="15"/>
      <c r="F27" s="25">
        <v>175000</v>
      </c>
      <c r="G27" s="25">
        <v>186000</v>
      </c>
      <c r="H27" s="25">
        <v>169000</v>
      </c>
      <c r="I27" s="26">
        <v>155000</v>
      </c>
      <c r="J27" s="27">
        <f t="shared" si="0"/>
        <v>685000</v>
      </c>
    </row>
    <row r="28" spans="2:12">
      <c r="B28" s="13" t="s">
        <v>24</v>
      </c>
      <c r="C28" s="14"/>
      <c r="D28" s="14"/>
      <c r="E28" s="15"/>
      <c r="F28" s="31">
        <f>F27/F24</f>
        <v>7</v>
      </c>
      <c r="G28" s="31">
        <f>G27/G24</f>
        <v>7.44</v>
      </c>
      <c r="H28" s="31">
        <f>H27/H24</f>
        <v>6.76</v>
      </c>
      <c r="I28" s="31">
        <f>I27/I24</f>
        <v>6.2</v>
      </c>
      <c r="J28" s="27">
        <f t="shared" si="0"/>
        <v>27.400000000000002</v>
      </c>
    </row>
    <row r="29" spans="2:12">
      <c r="B29" s="13" t="s">
        <v>25</v>
      </c>
      <c r="C29" s="14"/>
      <c r="D29" s="14"/>
      <c r="E29" s="15"/>
      <c r="F29" s="25">
        <v>5000</v>
      </c>
      <c r="G29" s="25">
        <v>5000</v>
      </c>
      <c r="H29" s="25">
        <v>5000</v>
      </c>
      <c r="I29" s="26">
        <v>5000</v>
      </c>
      <c r="J29" s="27">
        <f t="shared" si="0"/>
        <v>20000</v>
      </c>
    </row>
    <row r="30" spans="2:12">
      <c r="B30" s="32"/>
      <c r="C30" s="33"/>
      <c r="D30" s="33"/>
      <c r="E30" s="34"/>
      <c r="F30" s="35"/>
      <c r="G30" s="35"/>
      <c r="H30" s="35"/>
      <c r="I30" s="36"/>
      <c r="J30" s="37"/>
    </row>
    <row r="31" spans="2:12">
      <c r="B31" s="38" t="s">
        <v>26</v>
      </c>
      <c r="C31" s="39"/>
      <c r="D31" s="39"/>
      <c r="E31" s="40"/>
      <c r="F31" s="41">
        <v>145000</v>
      </c>
      <c r="G31" s="41">
        <v>156000</v>
      </c>
      <c r="H31" s="41">
        <v>135600</v>
      </c>
      <c r="I31" s="42">
        <v>125000</v>
      </c>
      <c r="J31" s="27">
        <f t="shared" ref="J31:J41" si="1">SUM(F31:I31)</f>
        <v>561600</v>
      </c>
    </row>
    <row r="32" spans="2:12">
      <c r="B32" s="13" t="s">
        <v>27</v>
      </c>
      <c r="C32" s="14"/>
      <c r="D32" s="14"/>
      <c r="E32" s="15"/>
      <c r="F32" s="25">
        <v>68000</v>
      </c>
      <c r="G32" s="25">
        <v>68000</v>
      </c>
      <c r="H32" s="25">
        <v>68000</v>
      </c>
      <c r="I32" s="26">
        <v>68000</v>
      </c>
      <c r="J32" s="27">
        <f t="shared" si="1"/>
        <v>272000</v>
      </c>
    </row>
    <row r="33" spans="2:10">
      <c r="B33" s="13" t="s">
        <v>28</v>
      </c>
      <c r="C33" s="14"/>
      <c r="D33" s="14"/>
      <c r="E33" s="15"/>
      <c r="F33" s="28">
        <f>F31-F32</f>
        <v>77000</v>
      </c>
      <c r="G33" s="28">
        <f>G31-G32</f>
        <v>88000</v>
      </c>
      <c r="H33" s="28">
        <f>H31-H32</f>
        <v>67600</v>
      </c>
      <c r="I33" s="28">
        <f>I31-I32</f>
        <v>57000</v>
      </c>
      <c r="J33" s="27">
        <f t="shared" si="1"/>
        <v>289600</v>
      </c>
    </row>
    <row r="34" spans="2:10">
      <c r="B34" s="13" t="s">
        <v>29</v>
      </c>
      <c r="C34" s="14"/>
      <c r="D34" s="14"/>
      <c r="E34" s="15"/>
      <c r="F34" s="25">
        <v>18000</v>
      </c>
      <c r="G34" s="25">
        <v>18000</v>
      </c>
      <c r="H34" s="25">
        <v>18000</v>
      </c>
      <c r="I34" s="26">
        <v>18000</v>
      </c>
      <c r="J34" s="27">
        <f t="shared" si="1"/>
        <v>72000</v>
      </c>
    </row>
    <row r="35" spans="2:10">
      <c r="B35" s="13" t="s">
        <v>30</v>
      </c>
      <c r="C35" s="14"/>
      <c r="D35" s="14"/>
      <c r="E35" s="15"/>
      <c r="F35" s="25">
        <v>11000</v>
      </c>
      <c r="G35" s="25">
        <v>11000</v>
      </c>
      <c r="H35" s="25">
        <v>11000</v>
      </c>
      <c r="I35" s="26">
        <v>11000</v>
      </c>
      <c r="J35" s="27">
        <f t="shared" si="1"/>
        <v>44000</v>
      </c>
    </row>
    <row r="36" spans="2:10">
      <c r="B36" s="13" t="s">
        <v>31</v>
      </c>
      <c r="C36" s="14"/>
      <c r="D36" s="14"/>
      <c r="E36" s="15"/>
      <c r="F36" s="25">
        <v>132000</v>
      </c>
      <c r="G36" s="25">
        <v>127000</v>
      </c>
      <c r="H36" s="25">
        <v>114500</v>
      </c>
      <c r="I36" s="26">
        <v>98000</v>
      </c>
      <c r="J36" s="27">
        <f t="shared" si="1"/>
        <v>471500</v>
      </c>
    </row>
    <row r="37" spans="2:10">
      <c r="B37" s="13" t="s">
        <v>32</v>
      </c>
      <c r="C37" s="14"/>
      <c r="D37" s="14"/>
      <c r="E37" s="15"/>
      <c r="F37" s="25">
        <v>24000</v>
      </c>
      <c r="G37" s="25">
        <v>24000</v>
      </c>
      <c r="H37" s="25">
        <v>24000</v>
      </c>
      <c r="I37" s="26">
        <v>24000</v>
      </c>
      <c r="J37" s="27">
        <f t="shared" si="1"/>
        <v>96000</v>
      </c>
    </row>
    <row r="38" spans="2:10">
      <c r="B38" s="13" t="s">
        <v>33</v>
      </c>
      <c r="C38" s="14"/>
      <c r="D38" s="14"/>
      <c r="E38" s="15"/>
      <c r="F38" s="25">
        <v>89000</v>
      </c>
      <c r="G38" s="25">
        <v>87000</v>
      </c>
      <c r="H38" s="25">
        <v>95000</v>
      </c>
      <c r="I38" s="26">
        <v>65000</v>
      </c>
      <c r="J38" s="27">
        <f t="shared" si="1"/>
        <v>336000</v>
      </c>
    </row>
    <row r="39" spans="2:10">
      <c r="B39" s="43"/>
      <c r="C39" s="2"/>
      <c r="D39" s="2"/>
      <c r="E39" s="44"/>
      <c r="F39" s="45"/>
      <c r="G39" s="45"/>
      <c r="H39" s="45"/>
      <c r="I39" s="45"/>
      <c r="J39" s="46"/>
    </row>
    <row r="40" spans="2:10">
      <c r="B40" s="13" t="s">
        <v>34</v>
      </c>
      <c r="C40" s="14"/>
      <c r="D40" s="14"/>
      <c r="E40" s="15"/>
      <c r="F40" s="25">
        <v>25000</v>
      </c>
      <c r="G40" s="25">
        <v>24000</v>
      </c>
      <c r="H40" s="25">
        <v>23000</v>
      </c>
      <c r="I40" s="26">
        <v>22000</v>
      </c>
      <c r="J40" s="27">
        <f>SUM(F40:I40)</f>
        <v>94000</v>
      </c>
    </row>
    <row r="41" spans="2:10">
      <c r="B41" s="17" t="s">
        <v>35</v>
      </c>
      <c r="C41" s="18"/>
      <c r="D41" s="18"/>
      <c r="E41" s="19"/>
      <c r="F41" s="20">
        <v>65000</v>
      </c>
      <c r="G41" s="20">
        <v>65000</v>
      </c>
      <c r="H41" s="20">
        <v>65000</v>
      </c>
      <c r="I41" s="47">
        <v>65000</v>
      </c>
      <c r="J41" s="27">
        <f t="shared" si="1"/>
        <v>260000</v>
      </c>
    </row>
  </sheetData>
  <autoFilter ref="B6:F10">
    <filterColumn colId="0" showButton="0"/>
    <filterColumn colId="1" showButton="0"/>
    <filterColumn colId="2" showButton="0"/>
  </autoFilter>
  <mergeCells count="3">
    <mergeCell ref="B4:J4"/>
    <mergeCell ref="B6:E6"/>
    <mergeCell ref="B12:E12"/>
  </mergeCells>
  <hyperlinks>
    <hyperlink ref="L19" r:id="rId1"/>
  </hyperlinks>
  <pageMargins left="0.25" right="0.25" top="0.75" bottom="0.75" header="0.3" footer="0.3"/>
  <pageSetup paperSize="9" scale="93" orientation="portrait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henrichen</cp:lastModifiedBy>
  <cp:lastPrinted>2014-02-11T06:24:39Z</cp:lastPrinted>
  <dcterms:created xsi:type="dcterms:W3CDTF">2013-12-02T03:28:44Z</dcterms:created>
  <dcterms:modified xsi:type="dcterms:W3CDTF">2016-01-21T05:37:17Z</dcterms:modified>
</cp:coreProperties>
</file>