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4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'formula-datetime'!$A$10:$C$56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D20" i="7"/>
  <c r="D21"/>
  <c r="D22"/>
  <c r="D23"/>
  <c r="D24"/>
  <c r="D25"/>
  <c r="D42"/>
  <c r="D43"/>
  <c r="D44"/>
  <c r="D45"/>
  <c r="D46"/>
  <c r="D47"/>
  <c r="D48"/>
  <c r="D49"/>
  <c r="D50"/>
  <c r="D51"/>
  <c r="D52"/>
  <c r="D53"/>
  <c r="D72" i="5"/>
  <c r="B72"/>
  <c r="B99" i="8"/>
  <c r="D99" s="1"/>
  <c r="D100"/>
  <c r="B100"/>
  <c r="B7" i="11"/>
  <c r="B2"/>
  <c r="B25" i="7"/>
  <c r="B21"/>
  <c r="B50"/>
  <c r="B24"/>
  <c r="B20"/>
  <c r="B53"/>
  <c r="B26"/>
  <c r="B23"/>
  <c r="B22"/>
  <c r="B52"/>
  <c r="B51"/>
  <c r="D41"/>
  <c r="B49"/>
  <c r="B48"/>
  <c r="B47"/>
  <c r="B46"/>
  <c r="B44"/>
  <c r="B43"/>
  <c r="B42"/>
  <c r="B41"/>
  <c r="B15"/>
  <c r="D15" s="1"/>
  <c r="B13"/>
  <c r="D13" s="1"/>
  <c r="B31"/>
  <c r="D31" s="1"/>
  <c r="B27" i="11"/>
  <c r="B24"/>
  <c r="B20"/>
  <c r="B19"/>
  <c r="B18"/>
  <c r="B17"/>
  <c r="B16"/>
  <c r="B15"/>
  <c r="B14"/>
  <c r="B12"/>
  <c r="B11"/>
  <c r="B9"/>
  <c r="B9" i="14"/>
  <c r="D9" s="1"/>
  <c r="D7"/>
  <c r="B7"/>
  <c r="D5"/>
  <c r="B5"/>
  <c r="B3"/>
  <c r="D3" s="1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4" i="8"/>
  <c r="D122"/>
  <c r="D120"/>
  <c r="D116"/>
  <c r="D112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58" i="7"/>
  <c r="D56"/>
  <c r="D39"/>
  <c r="D33"/>
  <c r="D19"/>
  <c r="D17"/>
  <c r="D10"/>
  <c r="D8"/>
  <c r="D6"/>
  <c r="D3"/>
  <c r="B31" i="6"/>
  <c r="D31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6" i="13"/>
  <c r="B3"/>
  <c r="B13" i="6"/>
  <c r="B30" i="11"/>
  <c r="B12" i="6" l="1"/>
  <c r="D12" s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4" i="8"/>
  <c r="B122"/>
  <c r="B120"/>
  <c r="B116"/>
  <c r="B114"/>
  <c r="B112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58" i="7"/>
  <c r="B19"/>
  <c r="B45"/>
  <c r="B73" i="5"/>
  <c r="B7"/>
  <c r="B6" s="1"/>
  <c r="D6" s="1"/>
  <c r="B4"/>
  <c r="D4" s="1"/>
  <c r="B56" i="7"/>
  <c r="B39"/>
  <c r="B37"/>
  <c r="B35"/>
  <c r="B33"/>
  <c r="B29"/>
  <c r="B17"/>
  <c r="B10"/>
  <c r="B8"/>
  <c r="B6"/>
  <c r="B3"/>
  <c r="B43" i="6"/>
  <c r="D43" s="1"/>
  <c r="B41"/>
  <c r="B38"/>
  <c r="D38" s="1"/>
  <c r="B35"/>
  <c r="D35" s="1"/>
  <c r="B33"/>
  <c r="D33" s="1"/>
  <c r="B29"/>
  <c r="D29" s="1"/>
  <c r="B26"/>
  <c r="D26" s="1"/>
  <c r="B23"/>
  <c r="D23" s="1"/>
  <c r="B21"/>
  <c r="D21" s="1"/>
  <c r="B18"/>
  <c r="D18" s="1"/>
  <c r="B15"/>
  <c r="D15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<sst xmlns="http://schemas.openxmlformats.org/spreadsheetml/2006/main" count="545" uniqueCount="416">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</sst>
</file>

<file path=xl/styles.xml><?xml version="1.0" encoding="utf-8"?>
<styleSheet xmlns="http://schemas.openxmlformats.org/spreadsheetml/2006/main">
  <numFmts count="7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6" formatCode="0.0%"/>
    <numFmt numFmtId="167" formatCode="0_ ;[Red]\-0\ "/>
    <numFmt numFmtId="168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9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conditionalFormatting sqref="D3:D5">
    <cfRule type="cellIs" dxfId="202" priority="2" operator="equal">
      <formula>"WARN"</formula>
    </cfRule>
  </conditionalFormatting>
  <conditionalFormatting sqref="D7 D9">
    <cfRule type="cellIs" dxfId="201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30" priority="7" operator="equal">
      <formula>"WARN"</formula>
    </cfRule>
  </conditionalFormatting>
  <conditionalFormatting sqref="D13 D15 D17 D19 D21 D23 D25 D27 D29">
    <cfRule type="cellIs" dxfId="29" priority="6" operator="equal">
      <formula>"WARN"</formula>
    </cfRule>
  </conditionalFormatting>
  <conditionalFormatting sqref="D31 D33 D35 D37 D39 D41 D43">
    <cfRule type="cellIs" dxfId="28" priority="5" operator="equal">
      <formula>"WARN"</formula>
    </cfRule>
  </conditionalFormatting>
  <conditionalFormatting sqref="D45">
    <cfRule type="cellIs" dxfId="27" priority="4" operator="equal">
      <formula>"WARN"</formula>
    </cfRule>
  </conditionalFormatting>
  <conditionalFormatting sqref="D47 D51 D49 D53 D55 D57">
    <cfRule type="cellIs" dxfId="26" priority="3" operator="equal">
      <formula>"WARN"</formula>
    </cfRule>
  </conditionalFormatting>
  <conditionalFormatting sqref="D47 D51 D49 D53 D55 D57 D59 D61 D63 D65 D67">
    <cfRule type="cellIs" dxfId="25" priority="2" operator="equal">
      <formula>"WARN"</formula>
    </cfRule>
  </conditionalFormatting>
  <conditionalFormatting sqref="D47 D51 D49 D53 D55 D57 D59 D61 D63 D65 D67 D69 D71 D73 D75 D77">
    <cfRule type="cellIs" dxfId="24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23" priority="17" operator="equal">
      <formula>"WARN"</formula>
    </cfRule>
  </conditionalFormatting>
  <conditionalFormatting sqref="D9">
    <cfRule type="cellIs" dxfId="22" priority="16" operator="equal">
      <formula>"WARN"</formula>
    </cfRule>
  </conditionalFormatting>
  <conditionalFormatting sqref="D3">
    <cfRule type="cellIs" dxfId="21" priority="15" operator="equal">
      <formula>"WARN"</formula>
    </cfRule>
  </conditionalFormatting>
  <conditionalFormatting sqref="D10">
    <cfRule type="cellIs" dxfId="20" priority="14" operator="equal">
      <formula>"WARN"</formula>
    </cfRule>
  </conditionalFormatting>
  <conditionalFormatting sqref="D11">
    <cfRule type="cellIs" dxfId="19" priority="13" operator="equal">
      <formula>"WARN"</formula>
    </cfRule>
  </conditionalFormatting>
  <conditionalFormatting sqref="D12">
    <cfRule type="cellIs" dxfId="18" priority="12" operator="equal">
      <formula>"WARN"</formula>
    </cfRule>
  </conditionalFormatting>
  <conditionalFormatting sqref="D14">
    <cfRule type="cellIs" dxfId="17" priority="11" operator="equal">
      <formula>"WARN"</formula>
    </cfRule>
  </conditionalFormatting>
  <conditionalFormatting sqref="D15">
    <cfRule type="cellIs" dxfId="16" priority="10" operator="equal">
      <formula>"WARN"</formula>
    </cfRule>
  </conditionalFormatting>
  <conditionalFormatting sqref="D16:D22 E21:F22">
    <cfRule type="cellIs" dxfId="15" priority="9" operator="equal">
      <formula>"WARN"</formula>
    </cfRule>
  </conditionalFormatting>
  <conditionalFormatting sqref="D24:D25 E25">
    <cfRule type="cellIs" dxfId="14" priority="8" operator="equal">
      <formula>"WARN"</formula>
    </cfRule>
  </conditionalFormatting>
  <conditionalFormatting sqref="D27">
    <cfRule type="cellIs" dxfId="13" priority="7" operator="equal">
      <formula>"WARN"</formula>
    </cfRule>
  </conditionalFormatting>
  <conditionalFormatting sqref="D30">
    <cfRule type="cellIs" dxfId="12" priority="6" operator="equal">
      <formula>"WARN"</formula>
    </cfRule>
  </conditionalFormatting>
  <conditionalFormatting sqref="D2">
    <cfRule type="cellIs" dxfId="11" priority="5" operator="equal">
      <formula>"WARN"</formula>
    </cfRule>
  </conditionalFormatting>
  <conditionalFormatting sqref="D2">
    <cfRule type="cellIs" dxfId="10" priority="4" operator="equal">
      <formula>"WARN"</formula>
    </cfRule>
  </conditionalFormatting>
  <conditionalFormatting sqref="D7">
    <cfRule type="cellIs" dxfId="9" priority="3" operator="equal">
      <formula>"WARN"</formula>
    </cfRule>
  </conditionalFormatting>
  <conditionalFormatting sqref="D7">
    <cfRule type="cellIs" dxfId="8" priority="2" operator="equal">
      <formula>"WARN"</formula>
    </cfRule>
  </conditionalFormatting>
  <conditionalFormatting sqref="D7">
    <cfRule type="cellIs" dxfId="7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6" priority="6" operator="equal">
      <formula>"WARN"</formula>
    </cfRule>
  </conditionalFormatting>
  <conditionalFormatting sqref="D3">
    <cfRule type="cellIs" dxfId="5" priority="5" operator="equal">
      <formula>"WARN"</formula>
    </cfRule>
  </conditionalFormatting>
  <conditionalFormatting sqref="D3">
    <cfRule type="cellIs" dxfId="4" priority="4" operator="equal">
      <formula>"WARN"</formula>
    </cfRule>
  </conditionalFormatting>
  <conditionalFormatting sqref="D6">
    <cfRule type="cellIs" dxfId="3" priority="3" operator="equal">
      <formula>"WARN"</formula>
    </cfRule>
  </conditionalFormatting>
  <conditionalFormatting sqref="D6">
    <cfRule type="cellIs" dxfId="2" priority="2" operator="equal">
      <formula>"WARN"</formula>
    </cfRule>
  </conditionalFormatting>
  <conditionalFormatting sqref="D6">
    <cfRule type="cellIs" dxfId="1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0" priority="2" operator="equal">
      <formula>"WARN"</formula>
    </cfRule>
  </conditionalFormatting>
  <conditionalFormatting sqref="D7 D9">
    <cfRule type="cellIs" dxfId="199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5" t="s">
        <v>68</v>
      </c>
      <c r="B2" s="35"/>
      <c r="C2" s="35"/>
      <c r="D2" s="35"/>
      <c r="E2" s="35"/>
      <c r="F2" s="35"/>
      <c r="G2" s="35"/>
      <c r="H2" s="35"/>
      <c r="I2" s="35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43.352118695573182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2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8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197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abSelected="1" topLeftCell="A52" zoomScale="115" zoomScaleNormal="115" workbookViewId="0">
      <selection activeCell="D73" sqref="D7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2:D73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t="s">
        <v>403</v>
      </c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3">
    <cfRule type="cellIs" dxfId="196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1"/>
  <sheetViews>
    <sheetView workbookViewId="0">
      <selection activeCell="B13" sqref="B13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5.75">
      <c r="A13" s="1"/>
      <c r="B13" s="5" t="e">
        <f ca="1">abc()</f>
        <v>#NAME?</v>
      </c>
    </row>
    <row r="14" spans="1:4" ht="15.75">
      <c r="A14" s="1"/>
      <c r="B14" s="5"/>
    </row>
    <row r="15" spans="1:4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 D6 D15 D18 D21 D23 D26 D29 D31 D8:D12">
    <cfRule type="cellIs" dxfId="195" priority="5" operator="equal">
      <formula>"WARN"</formula>
    </cfRule>
  </conditionalFormatting>
  <conditionalFormatting sqref="D33 D35 D38 D41 D43">
    <cfRule type="cellIs" dxfId="194" priority="4" operator="equal">
      <formula>"WARN"</formula>
    </cfRule>
  </conditionalFormatting>
  <conditionalFormatting sqref="D6">
    <cfRule type="cellIs" dxfId="193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79"/>
  <sheetViews>
    <sheetView topLeftCell="A7" workbookViewId="0">
      <selection activeCell="C45" sqref="C45"/>
    </sheetView>
  </sheetViews>
  <sheetFormatPr defaultRowHeight="15"/>
  <cols>
    <col min="1" max="1" width="37.4257812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5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415</v>
      </c>
      <c r="B26">
        <f>NETWORKDAYS(DATE(2013,6,2), DATE(2013,6,1))</f>
        <v>0</v>
      </c>
      <c r="C26">
        <v>0</v>
      </c>
      <c r="D26" t="s">
        <v>403</v>
      </c>
    </row>
    <row r="27" spans="1:4" ht="15.75">
      <c r="A27" s="1"/>
    </row>
    <row r="28" spans="1:4" ht="15.75">
      <c r="A28" s="1"/>
    </row>
    <row r="29" spans="1:4" ht="15.75">
      <c r="A29" s="1" t="s">
        <v>172</v>
      </c>
      <c r="B29" s="20">
        <f ca="1">NOW()</f>
        <v>41446.675288773149</v>
      </c>
    </row>
    <row r="30" spans="1:4" ht="15.75">
      <c r="A30" s="1"/>
    </row>
    <row r="31" spans="1:4" ht="15.75">
      <c r="A31" s="1" t="s">
        <v>173</v>
      </c>
      <c r="B31">
        <f>SECOND(B32)</f>
        <v>18</v>
      </c>
      <c r="C31">
        <v>18</v>
      </c>
      <c r="D31" t="str">
        <f>IF(B31=C31,"T","WARN")</f>
        <v>T</v>
      </c>
    </row>
    <row r="32" spans="1:4" ht="15.75">
      <c r="A32" s="1"/>
      <c r="B32" s="33">
        <v>0.70020833333333332</v>
      </c>
    </row>
    <row r="33" spans="1:4" ht="15.75">
      <c r="A33" s="1" t="s">
        <v>174</v>
      </c>
      <c r="B33" s="16">
        <f>TIME(12,0,0)</f>
        <v>0.5</v>
      </c>
      <c r="C33">
        <v>0.5</v>
      </c>
      <c r="D33" t="str">
        <f>IF(B33=C33,"T","WARN")</f>
        <v>T</v>
      </c>
    </row>
    <row r="34" spans="1:4" ht="15.75">
      <c r="A34" s="1"/>
    </row>
    <row r="35" spans="1:4" ht="15.75">
      <c r="A35" s="1" t="s">
        <v>175</v>
      </c>
      <c r="B35" s="5">
        <f>TIMEVALUE("2:24 AM")</f>
        <v>9.9999999999999992E-2</v>
      </c>
      <c r="C35">
        <v>0.1</v>
      </c>
      <c r="D35" t="s">
        <v>403</v>
      </c>
    </row>
    <row r="36" spans="1:4" ht="15.75">
      <c r="A36" s="1"/>
    </row>
    <row r="37" spans="1:4" ht="15.75">
      <c r="A37" s="1" t="s">
        <v>176</v>
      </c>
      <c r="B37" s="19">
        <f ca="1">TODAY()</f>
        <v>41446</v>
      </c>
    </row>
    <row r="38" spans="1:4" ht="15.75">
      <c r="A38" s="1"/>
    </row>
    <row r="39" spans="1:4" ht="15.75">
      <c r="A39" s="1" t="s">
        <v>177</v>
      </c>
      <c r="B39">
        <f>WEEKDAY(DATE(2008,2,14))</f>
        <v>5</v>
      </c>
      <c r="C39">
        <v>5</v>
      </c>
      <c r="D39" t="str">
        <f>IF(B39=C39,"T","WARN")</f>
        <v>T</v>
      </c>
    </row>
    <row r="40" spans="1:4" ht="15.75">
      <c r="A40" s="1"/>
    </row>
    <row r="41" spans="1:4" ht="15.75">
      <c r="A41" s="1" t="s">
        <v>183</v>
      </c>
      <c r="B41" s="18">
        <f>WORKDAY(DATE(2013,4,1),4)</f>
        <v>41369</v>
      </c>
      <c r="C41" s="18">
        <v>41369</v>
      </c>
      <c r="D41" t="str">
        <f t="shared" ref="D41:D53" si="1">IF(B41=C41,"T","WARN")</f>
        <v>T</v>
      </c>
    </row>
    <row r="42" spans="1:4" ht="15.75">
      <c r="A42" s="1"/>
      <c r="B42" s="18">
        <f>WORKDAY(DATE(2008,10,1),151)</f>
        <v>39933</v>
      </c>
      <c r="C42" s="18">
        <v>39933</v>
      </c>
      <c r="D42" t="str">
        <f t="shared" si="1"/>
        <v>T</v>
      </c>
    </row>
    <row r="43" spans="1:4" ht="15.75">
      <c r="A43" s="1" t="s">
        <v>406</v>
      </c>
      <c r="B43" s="18">
        <f>WORKDAY(DATE(2013,6,1),1)</f>
        <v>41428</v>
      </c>
      <c r="C43" s="18">
        <v>41428</v>
      </c>
      <c r="D43" t="str">
        <f t="shared" si="1"/>
        <v>T</v>
      </c>
    </row>
    <row r="44" spans="1:4" ht="15.75">
      <c r="A44" s="1"/>
      <c r="B44" s="18">
        <f>WORKDAY(DATE(2013,6,1), -1)</f>
        <v>41425</v>
      </c>
      <c r="C44" s="18">
        <v>41425</v>
      </c>
      <c r="D44" t="str">
        <f t="shared" si="1"/>
        <v>T</v>
      </c>
    </row>
    <row r="45" spans="1:4" ht="15.75">
      <c r="A45" s="1" t="s">
        <v>407</v>
      </c>
      <c r="B45" s="18">
        <f>WORKDAY(DATE(2013,4,1),5)</f>
        <v>41372</v>
      </c>
      <c r="C45" s="18">
        <v>41372</v>
      </c>
      <c r="D45" t="str">
        <f t="shared" si="1"/>
        <v>T</v>
      </c>
    </row>
    <row r="46" spans="1:4" ht="15.75">
      <c r="A46" s="1"/>
      <c r="B46" s="18">
        <f>WORKDAY(DATE(2013,4,5),1)</f>
        <v>41372</v>
      </c>
      <c r="C46" s="18">
        <v>41372</v>
      </c>
      <c r="D46" t="str">
        <f t="shared" si="1"/>
        <v>T</v>
      </c>
    </row>
    <row r="47" spans="1:4" ht="15.75">
      <c r="A47" s="1" t="s">
        <v>408</v>
      </c>
      <c r="B47" s="18">
        <f>WORKDAY(DATE(2013,4,1),-1)</f>
        <v>41362</v>
      </c>
      <c r="C47" s="18">
        <v>41362</v>
      </c>
      <c r="D47" t="str">
        <f t="shared" si="1"/>
        <v>T</v>
      </c>
    </row>
    <row r="48" spans="1:4" ht="15.75">
      <c r="A48" s="1"/>
      <c r="B48" s="18">
        <f>WORKDAY(DATE(2013,6,7),-5)</f>
        <v>41425</v>
      </c>
      <c r="C48" s="18">
        <v>41425</v>
      </c>
      <c r="D48" t="str">
        <f t="shared" si="1"/>
        <v>T</v>
      </c>
    </row>
    <row r="49" spans="1:4" ht="15.75">
      <c r="A49" s="1" t="s">
        <v>409</v>
      </c>
      <c r="B49" s="18">
        <f>WORKDAY(DATE(2013,4,1),0)</f>
        <v>41365</v>
      </c>
      <c r="C49" s="18">
        <v>41365</v>
      </c>
      <c r="D49" t="str">
        <f t="shared" si="1"/>
        <v>T</v>
      </c>
    </row>
    <row r="50" spans="1:4" ht="15.75">
      <c r="A50" s="1"/>
      <c r="B50" s="18">
        <f>WORKDAY(DATE(2013,6,1),0)</f>
        <v>41426</v>
      </c>
      <c r="C50" s="18">
        <v>41426</v>
      </c>
      <c r="D50" t="str">
        <f t="shared" si="1"/>
        <v>T</v>
      </c>
    </row>
    <row r="51" spans="1:4" ht="15.75">
      <c r="A51" s="1" t="s">
        <v>410</v>
      </c>
      <c r="B51" s="18">
        <f>WORKDAY(DATE(2013,4,1),3, DATE(2013,4,2))</f>
        <v>41369</v>
      </c>
      <c r="C51" s="18">
        <v>41369</v>
      </c>
      <c r="D51" t="str">
        <f t="shared" si="1"/>
        <v>T</v>
      </c>
    </row>
    <row r="52" spans="1:4" ht="15.75">
      <c r="A52" s="1"/>
      <c r="B52" s="18">
        <f>WORKDAY(DATE(2013,4,7), -3,DATE(2013,4,2))</f>
        <v>41367</v>
      </c>
      <c r="C52" s="18">
        <v>41367</v>
      </c>
      <c r="D52" t="str">
        <f t="shared" si="1"/>
        <v>T</v>
      </c>
    </row>
    <row r="53" spans="1:4" ht="15.75">
      <c r="A53" s="1"/>
      <c r="B53" s="18">
        <f>WORKDAY(DATE(2013,4,3), -1,DATE(2013,4,2))</f>
        <v>41365</v>
      </c>
      <c r="C53" s="18">
        <v>41365</v>
      </c>
      <c r="D53" t="str">
        <f t="shared" si="1"/>
        <v>T</v>
      </c>
    </row>
    <row r="54" spans="1:4" ht="15.75">
      <c r="A54" s="1"/>
    </row>
    <row r="55" spans="1:4" ht="15.75">
      <c r="A55" s="1"/>
    </row>
    <row r="56" spans="1:4" ht="15.75">
      <c r="A56" s="1" t="s">
        <v>178</v>
      </c>
      <c r="B56">
        <f>YEAR(DATE(2008,1,1))</f>
        <v>2008</v>
      </c>
      <c r="C56">
        <v>2008</v>
      </c>
      <c r="D56" t="str">
        <f>IF(B56=C56,"T","WARN")</f>
        <v>T</v>
      </c>
    </row>
    <row r="57" spans="1:4" ht="15.75">
      <c r="A57" s="1"/>
    </row>
    <row r="58" spans="1:4" ht="15.75">
      <c r="A58" s="1" t="s">
        <v>184</v>
      </c>
      <c r="B58" s="22">
        <f>YEARFRAC(DATE(2012,1,1),DATE(2012,7,30))</f>
        <v>0.5805555555555556</v>
      </c>
      <c r="C58" s="22">
        <v>0.5805555555555556</v>
      </c>
      <c r="D58" t="str">
        <f>IF(B58=C58,"T","WARN")</f>
        <v>T</v>
      </c>
    </row>
    <row r="59" spans="1:4" ht="15.75">
      <c r="A59" s="1"/>
    </row>
    <row r="60" spans="1:4">
      <c r="A60" s="3" t="s">
        <v>413</v>
      </c>
      <c r="C60" s="21">
        <v>15</v>
      </c>
      <c r="D60" t="s">
        <v>414</v>
      </c>
    </row>
    <row r="61" spans="1:4" ht="15.75">
      <c r="A61" s="1"/>
    </row>
    <row r="62" spans="1:4" ht="15.75">
      <c r="A62" s="1"/>
    </row>
    <row r="63" spans="1:4">
      <c r="D63" s="18"/>
    </row>
    <row r="64" spans="1:4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8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>
      <c r="B118" s="5"/>
    </row>
    <row r="120" spans="1:2">
      <c r="B120" s="5"/>
    </row>
    <row r="122" spans="1:2" ht="15.75">
      <c r="A122" s="1"/>
      <c r="B122" s="8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  <c r="B133" s="11"/>
    </row>
    <row r="134" spans="1:2" ht="15.75">
      <c r="A134" s="1"/>
    </row>
    <row r="135" spans="1:2" ht="15.75">
      <c r="A135" s="1"/>
      <c r="B135" s="9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8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12"/>
    </row>
    <row r="157" spans="1:2" ht="15.75">
      <c r="A157" s="1"/>
    </row>
    <row r="158" spans="1:2" ht="15.75">
      <c r="A158" s="1"/>
      <c r="B158" s="8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  <c r="B162" s="1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  <c r="B196" s="5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  <c r="B223" s="11"/>
    </row>
    <row r="224" spans="1:2" ht="15.75">
      <c r="A224" s="1"/>
    </row>
    <row r="225" spans="1:2" ht="15.75">
      <c r="A225" s="1"/>
      <c r="B225" s="11"/>
    </row>
    <row r="226" spans="1:2" ht="15.75">
      <c r="A226" s="1"/>
      <c r="B226" s="11"/>
    </row>
    <row r="227" spans="1:2" ht="15.75">
      <c r="A227" s="1"/>
      <c r="B227" s="5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50" spans="1:1" ht="15.75">
      <c r="A250" s="1"/>
    </row>
    <row r="479" spans="1:1">
      <c r="A479" s="3" t="s">
        <v>0</v>
      </c>
    </row>
  </sheetData>
  <sortState ref="A3:A29">
    <sortCondition ref="A3"/>
  </sortState>
  <conditionalFormatting sqref="D3 D6 D8 D10 D13 D15 D17 D31 D33 D39 D56 D35 D58:D60 D41:D53 D19:D27">
    <cfRule type="cellIs" dxfId="192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6"/>
  <sheetViews>
    <sheetView topLeftCell="A99" workbookViewId="0">
      <selection activeCell="B120" sqref="B120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221</v>
      </c>
      <c r="B112" s="22">
        <f>TBILLYIELD(DATE(2008,3,31),DATE(2008,6,1), 98.45)</f>
        <v>9.141696292534264E-2</v>
      </c>
      <c r="C112" s="22">
        <v>9.141696292534264E-2</v>
      </c>
      <c r="D112" t="str">
        <f>IF(B112=C112,"T","WARN")</f>
        <v>T</v>
      </c>
    </row>
    <row r="113" spans="1:7" ht="15.75">
      <c r="A113" s="1"/>
    </row>
    <row r="114" spans="1:7" ht="15.75">
      <c r="A114" s="1" t="s">
        <v>239</v>
      </c>
      <c r="B114" s="22">
        <f>VDB(2400,400,10*365,0,1)</f>
        <v>1.3150684931506849</v>
      </c>
      <c r="C114" s="22">
        <v>1.3150684931506849</v>
      </c>
      <c r="D114" t="s">
        <v>403</v>
      </c>
    </row>
    <row r="115" spans="1:7" ht="15.75">
      <c r="A115" s="1"/>
    </row>
    <row r="116" spans="1:7" ht="15.75">
      <c r="A116" s="1" t="s">
        <v>222</v>
      </c>
      <c r="B116" s="22">
        <f>XNPV(0.09,B117:F117,B118:F118)</f>
        <v>2086.6476020315349</v>
      </c>
      <c r="C116" s="22">
        <v>2086.6476020315349</v>
      </c>
      <c r="D116" t="str">
        <f>IF(B116=C116,"T","WARN")</f>
        <v>T</v>
      </c>
    </row>
    <row r="117" spans="1:7" ht="15.75">
      <c r="A117" s="1"/>
      <c r="B117">
        <v>-10000</v>
      </c>
      <c r="C117">
        <v>2750</v>
      </c>
      <c r="D117">
        <v>4250</v>
      </c>
      <c r="E117">
        <v>3250</v>
      </c>
      <c r="F117">
        <v>2750</v>
      </c>
    </row>
    <row r="118" spans="1:7" ht="15.75">
      <c r="A118" s="1"/>
      <c r="B118" s="18">
        <v>39448</v>
      </c>
      <c r="C118" s="18">
        <v>39508</v>
      </c>
      <c r="D118" s="18">
        <v>39751</v>
      </c>
      <c r="E118" s="18">
        <v>39859</v>
      </c>
      <c r="F118" s="18">
        <v>39904</v>
      </c>
    </row>
    <row r="119" spans="1:7" ht="15.75">
      <c r="A119" s="1"/>
      <c r="B119" s="18"/>
      <c r="C119" s="18"/>
      <c r="D119" s="18"/>
      <c r="E119" s="18"/>
      <c r="F119" s="18"/>
    </row>
    <row r="120" spans="1:7" ht="15.75">
      <c r="A120" s="1" t="s">
        <v>223</v>
      </c>
      <c r="B120" s="22">
        <f>YIELD(DATE(2008,2,14), DATE(2016,11,15), 0.0575, 95.04287, 100, 2,0)</f>
        <v>6.4998178600204778E-2</v>
      </c>
      <c r="C120" s="22">
        <v>6.4998178600204778E-2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224</v>
      </c>
      <c r="B122" s="22">
        <f>YIELDDISC(DATE(2008,2,16), DATE(2008,3,1), 99.795, 100, 2)</f>
        <v>5.2822571986858337E-2</v>
      </c>
      <c r="C122" s="22">
        <v>5.2822571986858337E-2</v>
      </c>
      <c r="D122" t="str">
        <f>IF(B122=C122,"T","WARN")</f>
        <v>T</v>
      </c>
    </row>
    <row r="123" spans="1:7" ht="15.75">
      <c r="A123" s="1"/>
    </row>
    <row r="124" spans="1:7" ht="15.75">
      <c r="A124" s="1" t="s">
        <v>225</v>
      </c>
      <c r="B124" s="22">
        <f>YIELDMAT(B125,C125,D125,E125,F125,G125)</f>
        <v>6.0954333691538673E-2</v>
      </c>
      <c r="C124" s="22">
        <v>6.0954333691538673E-2</v>
      </c>
      <c r="D124" t="str">
        <f>IF(B124=C124,"T","WARN")</f>
        <v>T</v>
      </c>
    </row>
    <row r="125" spans="1:7" ht="15.75">
      <c r="A125" s="1"/>
      <c r="B125" s="18">
        <v>39522</v>
      </c>
      <c r="C125" s="18">
        <v>39755</v>
      </c>
      <c r="D125" s="18">
        <v>39394</v>
      </c>
      <c r="E125" s="21">
        <v>6.25E-2</v>
      </c>
      <c r="F125" s="21">
        <v>100.0123</v>
      </c>
      <c r="G125" s="21">
        <v>0</v>
      </c>
    </row>
    <row r="126" spans="1:7" ht="15.75">
      <c r="A126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5"/>
    </row>
    <row r="151" spans="1:2" ht="15.75">
      <c r="A151" s="1"/>
    </row>
    <row r="152" spans="1:2" ht="15.75">
      <c r="A152" s="1"/>
      <c r="B152" s="11"/>
    </row>
    <row r="153" spans="1:2" ht="15.75">
      <c r="A153" s="1"/>
    </row>
    <row r="154" spans="1:2" ht="15.75">
      <c r="A154" s="1"/>
      <c r="B154" s="9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  <c r="B166" s="8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>
      <c r="B175" s="12"/>
    </row>
    <row r="177" spans="1:2">
      <c r="B177" s="8"/>
    </row>
    <row r="179" spans="1:2" ht="15.75">
      <c r="A179" s="1"/>
      <c r="B179" s="5"/>
    </row>
    <row r="180" spans="1:2" ht="15.75">
      <c r="A180" s="1"/>
    </row>
    <row r="181" spans="1:2" ht="15.75">
      <c r="A181" s="1"/>
      <c r="B181" s="1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  <c r="B242" s="11"/>
    </row>
    <row r="243" spans="1:2" ht="15.75">
      <c r="A243" s="1"/>
    </row>
    <row r="244" spans="1:2" ht="15.75">
      <c r="A244" s="1"/>
      <c r="B244" s="11"/>
    </row>
    <row r="245" spans="1:2" ht="15.75">
      <c r="A245" s="1"/>
      <c r="B245" s="11"/>
    </row>
    <row r="246" spans="1:2" ht="15.75">
      <c r="A246" s="1"/>
      <c r="B246" s="5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7" spans="1:1" ht="15.75">
      <c r="A307" s="1"/>
    </row>
    <row r="536" spans="1:1">
      <c r="A536" s="3" t="s">
        <v>0</v>
      </c>
    </row>
  </sheetData>
  <sortState ref="A3:A40">
    <sortCondition ref="A40"/>
  </sortState>
  <conditionalFormatting sqref="D3 D6 D9 D12">
    <cfRule type="cellIs" dxfId="191" priority="12" operator="equal">
      <formula>"WARN"</formula>
    </cfRule>
  </conditionalFormatting>
  <conditionalFormatting sqref="D15 D18 D21 D24 D27 D30 D33">
    <cfRule type="cellIs" dxfId="190" priority="11" operator="equal">
      <formula>"WARN"</formula>
    </cfRule>
  </conditionalFormatting>
  <conditionalFormatting sqref="D36 D39 D42 D45 D47 D49 D51">
    <cfRule type="cellIs" dxfId="189" priority="10" operator="equal">
      <formula>"WARN"</formula>
    </cfRule>
  </conditionalFormatting>
  <conditionalFormatting sqref="D54 D57 D59 D62 D64 D67 D70 D73">
    <cfRule type="cellIs" dxfId="188" priority="9" operator="equal">
      <formula>"WARN"</formula>
    </cfRule>
  </conditionalFormatting>
  <conditionalFormatting sqref="D78 D81 D84 D87 D89 D91 D93 D95 D97 D102 D104 D106 D108 D110 D99:D100">
    <cfRule type="cellIs" dxfId="187" priority="8" operator="equal">
      <formula>"WARN"</formula>
    </cfRule>
  </conditionalFormatting>
  <conditionalFormatting sqref="D112 D114 D116 D120 D122 D124">
    <cfRule type="cellIs" dxfId="186" priority="7" operator="equal">
      <formula>"WARN"</formula>
    </cfRule>
  </conditionalFormatting>
  <conditionalFormatting sqref="D70">
    <cfRule type="cellIs" dxfId="185" priority="6" operator="equal">
      <formula>"WARN"</formula>
    </cfRule>
  </conditionalFormatting>
  <conditionalFormatting sqref="D73">
    <cfRule type="cellIs" dxfId="184" priority="5" operator="equal">
      <formula>"WARN"</formula>
    </cfRule>
  </conditionalFormatting>
  <conditionalFormatting sqref="D78">
    <cfRule type="cellIs" dxfId="183" priority="4" operator="equal">
      <formula>"WARN"</formula>
    </cfRule>
  </conditionalFormatting>
  <conditionalFormatting sqref="D78">
    <cfRule type="cellIs" dxfId="182" priority="3" operator="equal">
      <formula>"WARN"</formula>
    </cfRule>
  </conditionalFormatting>
  <conditionalFormatting sqref="D114">
    <cfRule type="cellIs" dxfId="181" priority="2" operator="equal">
      <formula>"WARN"</formula>
    </cfRule>
  </conditionalFormatting>
  <conditionalFormatting sqref="D114">
    <cfRule type="cellIs" dxfId="18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59" workbookViewId="0">
      <selection activeCell="D171" sqref="D17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3.081920170211661E-4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79" priority="149" operator="equal">
      <formula>"WARN"</formula>
    </cfRule>
  </conditionalFormatting>
  <conditionalFormatting sqref="D35 D41 D43 D45 D47 D37 D50">
    <cfRule type="cellIs" dxfId="178" priority="148" operator="equal">
      <formula>"WARN"</formula>
    </cfRule>
  </conditionalFormatting>
  <conditionalFormatting sqref="D53 D55 D57 D59 D61 D63 D65 D67">
    <cfRule type="cellIs" dxfId="177" priority="147" operator="equal">
      <formula>"WARN"</formula>
    </cfRule>
  </conditionalFormatting>
  <conditionalFormatting sqref="D70 D73 D76 D78 D80 D82">
    <cfRule type="cellIs" dxfId="176" priority="146" operator="equal">
      <formula>"WARN"</formula>
    </cfRule>
  </conditionalFormatting>
  <conditionalFormatting sqref="D85 D89 D92 D94 D100 D106 D108">
    <cfRule type="cellIs" dxfId="175" priority="145" operator="equal">
      <formula>"WARN"</formula>
    </cfRule>
  </conditionalFormatting>
  <conditionalFormatting sqref="D110 D112 D114 D116 D118">
    <cfRule type="cellIs" dxfId="174" priority="144" operator="equal">
      <formula>"WARN"</formula>
    </cfRule>
  </conditionalFormatting>
  <conditionalFormatting sqref="D121 D123 D125 D127 D142 D129 D131 D133 D136 D138 D140 D144">
    <cfRule type="cellIs" dxfId="173" priority="143" operator="equal">
      <formula>"WARN"</formula>
    </cfRule>
  </conditionalFormatting>
  <conditionalFormatting sqref="D147 D149 D151">
    <cfRule type="cellIs" dxfId="172" priority="142" operator="equal">
      <formula>"WARN"</formula>
    </cfRule>
  </conditionalFormatting>
  <conditionalFormatting sqref="D154 D156 D162">
    <cfRule type="cellIs" dxfId="171" priority="141" operator="equal">
      <formula>"WARN"</formula>
    </cfRule>
  </conditionalFormatting>
  <conditionalFormatting sqref="D159">
    <cfRule type="cellIs" dxfId="170" priority="140" operator="equal">
      <formula>"WARN"</formula>
    </cfRule>
  </conditionalFormatting>
  <conditionalFormatting sqref="D164 D166 D170 D172 D168">
    <cfRule type="cellIs" dxfId="169" priority="139" operator="equal">
      <formula>"WARN"</formula>
    </cfRule>
  </conditionalFormatting>
  <conditionalFormatting sqref="D175 D177 D179 D183 D186">
    <cfRule type="cellIs" dxfId="168" priority="138" operator="equal">
      <formula>"WARN"</formula>
    </cfRule>
  </conditionalFormatting>
  <conditionalFormatting sqref="D189 D191 D193 D195 D197 D199">
    <cfRule type="cellIs" dxfId="167" priority="137" operator="equal">
      <formula>"WARN"</formula>
    </cfRule>
  </conditionalFormatting>
  <conditionalFormatting sqref="D103">
    <cfRule type="cellIs" dxfId="166" priority="136" operator="equal">
      <formula>"WARN"</formula>
    </cfRule>
  </conditionalFormatting>
  <conditionalFormatting sqref="D35">
    <cfRule type="cellIs" dxfId="165" priority="135" operator="equal">
      <formula>"WARN"</formula>
    </cfRule>
  </conditionalFormatting>
  <conditionalFormatting sqref="D37">
    <cfRule type="cellIs" dxfId="164" priority="134" operator="equal">
      <formula>"WARN"</formula>
    </cfRule>
  </conditionalFormatting>
  <conditionalFormatting sqref="D50">
    <cfRule type="cellIs" dxfId="163" priority="133" operator="equal">
      <formula>"WARN"</formula>
    </cfRule>
  </conditionalFormatting>
  <conditionalFormatting sqref="D53">
    <cfRule type="cellIs" dxfId="162" priority="132" operator="equal">
      <formula>"WARN"</formula>
    </cfRule>
  </conditionalFormatting>
  <conditionalFormatting sqref="D53">
    <cfRule type="cellIs" dxfId="161" priority="131" operator="equal">
      <formula>"WARN"</formula>
    </cfRule>
  </conditionalFormatting>
  <conditionalFormatting sqref="D63">
    <cfRule type="cellIs" dxfId="160" priority="130" operator="equal">
      <formula>"WARN"</formula>
    </cfRule>
  </conditionalFormatting>
  <conditionalFormatting sqref="D63">
    <cfRule type="cellIs" dxfId="159" priority="129" operator="equal">
      <formula>"WARN"</formula>
    </cfRule>
  </conditionalFormatting>
  <conditionalFormatting sqref="D65">
    <cfRule type="cellIs" dxfId="158" priority="128" operator="equal">
      <formula>"WARN"</formula>
    </cfRule>
  </conditionalFormatting>
  <conditionalFormatting sqref="D65">
    <cfRule type="cellIs" dxfId="157" priority="127" operator="equal">
      <formula>"WARN"</formula>
    </cfRule>
  </conditionalFormatting>
  <conditionalFormatting sqref="D67">
    <cfRule type="cellIs" dxfId="156" priority="126" operator="equal">
      <formula>"WARN"</formula>
    </cfRule>
  </conditionalFormatting>
  <conditionalFormatting sqref="D67">
    <cfRule type="cellIs" dxfId="155" priority="125" operator="equal">
      <formula>"WARN"</formula>
    </cfRule>
  </conditionalFormatting>
  <conditionalFormatting sqref="D70">
    <cfRule type="cellIs" dxfId="154" priority="124" operator="equal">
      <formula>"WARN"</formula>
    </cfRule>
  </conditionalFormatting>
  <conditionalFormatting sqref="D70">
    <cfRule type="cellIs" dxfId="153" priority="123" operator="equal">
      <formula>"WARN"</formula>
    </cfRule>
  </conditionalFormatting>
  <conditionalFormatting sqref="D70">
    <cfRule type="cellIs" dxfId="152" priority="122" operator="equal">
      <formula>"WARN"</formula>
    </cfRule>
  </conditionalFormatting>
  <conditionalFormatting sqref="D73">
    <cfRule type="cellIs" dxfId="151" priority="121" operator="equal">
      <formula>"WARN"</formula>
    </cfRule>
  </conditionalFormatting>
  <conditionalFormatting sqref="D73">
    <cfRule type="cellIs" dxfId="150" priority="120" operator="equal">
      <formula>"WARN"</formula>
    </cfRule>
  </conditionalFormatting>
  <conditionalFormatting sqref="D73">
    <cfRule type="cellIs" dxfId="149" priority="119" operator="equal">
      <formula>"WARN"</formula>
    </cfRule>
  </conditionalFormatting>
  <conditionalFormatting sqref="D103">
    <cfRule type="cellIs" dxfId="148" priority="118" operator="equal">
      <formula>"WARN"</formula>
    </cfRule>
  </conditionalFormatting>
  <conditionalFormatting sqref="D103">
    <cfRule type="cellIs" dxfId="147" priority="117" operator="equal">
      <formula>"WARN"</formula>
    </cfRule>
  </conditionalFormatting>
  <conditionalFormatting sqref="D103">
    <cfRule type="cellIs" dxfId="146" priority="116" operator="equal">
      <formula>"WARN"</formula>
    </cfRule>
  </conditionalFormatting>
  <conditionalFormatting sqref="D106">
    <cfRule type="cellIs" dxfId="145" priority="115" operator="equal">
      <formula>"WARN"</formula>
    </cfRule>
  </conditionalFormatting>
  <conditionalFormatting sqref="D106">
    <cfRule type="cellIs" dxfId="144" priority="114" operator="equal">
      <formula>"WARN"</formula>
    </cfRule>
  </conditionalFormatting>
  <conditionalFormatting sqref="D106">
    <cfRule type="cellIs" dxfId="143" priority="113" operator="equal">
      <formula>"WARN"</formula>
    </cfRule>
  </conditionalFormatting>
  <conditionalFormatting sqref="D106">
    <cfRule type="cellIs" dxfId="142" priority="112" operator="equal">
      <formula>"WARN"</formula>
    </cfRule>
  </conditionalFormatting>
  <conditionalFormatting sqref="D108">
    <cfRule type="cellIs" dxfId="141" priority="111" operator="equal">
      <formula>"WARN"</formula>
    </cfRule>
  </conditionalFormatting>
  <conditionalFormatting sqref="D108">
    <cfRule type="cellIs" dxfId="140" priority="110" operator="equal">
      <formula>"WARN"</formula>
    </cfRule>
  </conditionalFormatting>
  <conditionalFormatting sqref="D108">
    <cfRule type="cellIs" dxfId="139" priority="109" operator="equal">
      <formula>"WARN"</formula>
    </cfRule>
  </conditionalFormatting>
  <conditionalFormatting sqref="D108">
    <cfRule type="cellIs" dxfId="138" priority="108" operator="equal">
      <formula>"WARN"</formula>
    </cfRule>
  </conditionalFormatting>
  <conditionalFormatting sqref="D123">
    <cfRule type="cellIs" dxfId="137" priority="107" operator="equal">
      <formula>"WARN"</formula>
    </cfRule>
  </conditionalFormatting>
  <conditionalFormatting sqref="D123">
    <cfRule type="cellIs" dxfId="136" priority="106" operator="equal">
      <formula>"WARN"</formula>
    </cfRule>
  </conditionalFormatting>
  <conditionalFormatting sqref="D123">
    <cfRule type="cellIs" dxfId="135" priority="105" operator="equal">
      <formula>"WARN"</formula>
    </cfRule>
  </conditionalFormatting>
  <conditionalFormatting sqref="D123">
    <cfRule type="cellIs" dxfId="134" priority="104" operator="equal">
      <formula>"WARN"</formula>
    </cfRule>
  </conditionalFormatting>
  <conditionalFormatting sqref="D127">
    <cfRule type="cellIs" dxfId="133" priority="103" operator="equal">
      <formula>"WARN"</formula>
    </cfRule>
  </conditionalFormatting>
  <conditionalFormatting sqref="D127">
    <cfRule type="cellIs" dxfId="132" priority="102" operator="equal">
      <formula>"WARN"</formula>
    </cfRule>
  </conditionalFormatting>
  <conditionalFormatting sqref="D127">
    <cfRule type="cellIs" dxfId="131" priority="101" operator="equal">
      <formula>"WARN"</formula>
    </cfRule>
  </conditionalFormatting>
  <conditionalFormatting sqref="D127">
    <cfRule type="cellIs" dxfId="130" priority="100" operator="equal">
      <formula>"WARN"</formula>
    </cfRule>
  </conditionalFormatting>
  <conditionalFormatting sqref="D129">
    <cfRule type="cellIs" dxfId="129" priority="99" operator="equal">
      <formula>"WARN"</formula>
    </cfRule>
  </conditionalFormatting>
  <conditionalFormatting sqref="D129">
    <cfRule type="cellIs" dxfId="128" priority="98" operator="equal">
      <formula>"WARN"</formula>
    </cfRule>
  </conditionalFormatting>
  <conditionalFormatting sqref="D129">
    <cfRule type="cellIs" dxfId="127" priority="97" operator="equal">
      <formula>"WARN"</formula>
    </cfRule>
  </conditionalFormatting>
  <conditionalFormatting sqref="D129">
    <cfRule type="cellIs" dxfId="126" priority="96" operator="equal">
      <formula>"WARN"</formula>
    </cfRule>
  </conditionalFormatting>
  <conditionalFormatting sqref="D131">
    <cfRule type="cellIs" dxfId="125" priority="95" operator="equal">
      <formula>"WARN"</formula>
    </cfRule>
  </conditionalFormatting>
  <conditionalFormatting sqref="D131">
    <cfRule type="cellIs" dxfId="124" priority="94" operator="equal">
      <formula>"WARN"</formula>
    </cfRule>
  </conditionalFormatting>
  <conditionalFormatting sqref="D131">
    <cfRule type="cellIs" dxfId="123" priority="93" operator="equal">
      <formula>"WARN"</formula>
    </cfRule>
  </conditionalFormatting>
  <conditionalFormatting sqref="D131">
    <cfRule type="cellIs" dxfId="122" priority="92" operator="equal">
      <formula>"WARN"</formula>
    </cfRule>
  </conditionalFormatting>
  <conditionalFormatting sqref="D133">
    <cfRule type="cellIs" dxfId="121" priority="91" operator="equal">
      <formula>"WARN"</formula>
    </cfRule>
  </conditionalFormatting>
  <conditionalFormatting sqref="D133">
    <cfRule type="cellIs" dxfId="120" priority="90" operator="equal">
      <formula>"WARN"</formula>
    </cfRule>
  </conditionalFormatting>
  <conditionalFormatting sqref="D133">
    <cfRule type="cellIs" dxfId="119" priority="89" operator="equal">
      <formula>"WARN"</formula>
    </cfRule>
  </conditionalFormatting>
  <conditionalFormatting sqref="D133">
    <cfRule type="cellIs" dxfId="118" priority="88" operator="equal">
      <formula>"WARN"</formula>
    </cfRule>
  </conditionalFormatting>
  <conditionalFormatting sqref="D136">
    <cfRule type="cellIs" dxfId="117" priority="87" operator="equal">
      <formula>"WARN"</formula>
    </cfRule>
  </conditionalFormatting>
  <conditionalFormatting sqref="D136">
    <cfRule type="cellIs" dxfId="116" priority="86" operator="equal">
      <formula>"WARN"</formula>
    </cfRule>
  </conditionalFormatting>
  <conditionalFormatting sqref="D136">
    <cfRule type="cellIs" dxfId="115" priority="85" operator="equal">
      <formula>"WARN"</formula>
    </cfRule>
  </conditionalFormatting>
  <conditionalFormatting sqref="D136">
    <cfRule type="cellIs" dxfId="114" priority="84" operator="equal">
      <formula>"WARN"</formula>
    </cfRule>
  </conditionalFormatting>
  <conditionalFormatting sqref="D138">
    <cfRule type="cellIs" dxfId="113" priority="83" operator="equal">
      <formula>"WARN"</formula>
    </cfRule>
  </conditionalFormatting>
  <conditionalFormatting sqref="D138">
    <cfRule type="cellIs" dxfId="112" priority="82" operator="equal">
      <formula>"WARN"</formula>
    </cfRule>
  </conditionalFormatting>
  <conditionalFormatting sqref="D138">
    <cfRule type="cellIs" dxfId="111" priority="81" operator="equal">
      <formula>"WARN"</formula>
    </cfRule>
  </conditionalFormatting>
  <conditionalFormatting sqref="D138">
    <cfRule type="cellIs" dxfId="110" priority="80" operator="equal">
      <formula>"WARN"</formula>
    </cfRule>
  </conditionalFormatting>
  <conditionalFormatting sqref="D140">
    <cfRule type="cellIs" dxfId="109" priority="79" operator="equal">
      <formula>"WARN"</formula>
    </cfRule>
  </conditionalFormatting>
  <conditionalFormatting sqref="D140">
    <cfRule type="cellIs" dxfId="108" priority="78" operator="equal">
      <formula>"WARN"</formula>
    </cfRule>
  </conditionalFormatting>
  <conditionalFormatting sqref="D140">
    <cfRule type="cellIs" dxfId="107" priority="77" operator="equal">
      <formula>"WARN"</formula>
    </cfRule>
  </conditionalFormatting>
  <conditionalFormatting sqref="D140">
    <cfRule type="cellIs" dxfId="106" priority="76" operator="equal">
      <formula>"WARN"</formula>
    </cfRule>
  </conditionalFormatting>
  <conditionalFormatting sqref="D144">
    <cfRule type="cellIs" dxfId="105" priority="75" operator="equal">
      <formula>"WARN"</formula>
    </cfRule>
  </conditionalFormatting>
  <conditionalFormatting sqref="D144">
    <cfRule type="cellIs" dxfId="104" priority="74" operator="equal">
      <formula>"WARN"</formula>
    </cfRule>
  </conditionalFormatting>
  <conditionalFormatting sqref="D144">
    <cfRule type="cellIs" dxfId="103" priority="73" operator="equal">
      <formula>"WARN"</formula>
    </cfRule>
  </conditionalFormatting>
  <conditionalFormatting sqref="D144">
    <cfRule type="cellIs" dxfId="102" priority="72" operator="equal">
      <formula>"WARN"</formula>
    </cfRule>
  </conditionalFormatting>
  <conditionalFormatting sqref="D147">
    <cfRule type="cellIs" dxfId="101" priority="71" operator="equal">
      <formula>"WARN"</formula>
    </cfRule>
  </conditionalFormatting>
  <conditionalFormatting sqref="D147">
    <cfRule type="cellIs" dxfId="100" priority="70" operator="equal">
      <formula>"WARN"</formula>
    </cfRule>
  </conditionalFormatting>
  <conditionalFormatting sqref="D147">
    <cfRule type="cellIs" dxfId="99" priority="69" operator="equal">
      <formula>"WARN"</formula>
    </cfRule>
  </conditionalFormatting>
  <conditionalFormatting sqref="D147">
    <cfRule type="cellIs" dxfId="98" priority="68" operator="equal">
      <formula>"WARN"</formula>
    </cfRule>
  </conditionalFormatting>
  <conditionalFormatting sqref="D147">
    <cfRule type="cellIs" dxfId="97" priority="67" operator="equal">
      <formula>"WARN"</formula>
    </cfRule>
  </conditionalFormatting>
  <conditionalFormatting sqref="D151">
    <cfRule type="cellIs" dxfId="96" priority="66" operator="equal">
      <formula>"WARN"</formula>
    </cfRule>
  </conditionalFormatting>
  <conditionalFormatting sqref="D151">
    <cfRule type="cellIs" dxfId="95" priority="65" operator="equal">
      <formula>"WARN"</formula>
    </cfRule>
  </conditionalFormatting>
  <conditionalFormatting sqref="D151">
    <cfRule type="cellIs" dxfId="94" priority="64" operator="equal">
      <formula>"WARN"</formula>
    </cfRule>
  </conditionalFormatting>
  <conditionalFormatting sqref="D151">
    <cfRule type="cellIs" dxfId="93" priority="63" operator="equal">
      <formula>"WARN"</formula>
    </cfRule>
  </conditionalFormatting>
  <conditionalFormatting sqref="D151">
    <cfRule type="cellIs" dxfId="92" priority="62" operator="equal">
      <formula>"WARN"</formula>
    </cfRule>
  </conditionalFormatting>
  <conditionalFormatting sqref="D162">
    <cfRule type="cellIs" dxfId="91" priority="61" operator="equal">
      <formula>"WARN"</formula>
    </cfRule>
  </conditionalFormatting>
  <conditionalFormatting sqref="D162">
    <cfRule type="cellIs" dxfId="90" priority="60" operator="equal">
      <formula>"WARN"</formula>
    </cfRule>
  </conditionalFormatting>
  <conditionalFormatting sqref="D162">
    <cfRule type="cellIs" dxfId="89" priority="59" operator="equal">
      <formula>"WARN"</formula>
    </cfRule>
  </conditionalFormatting>
  <conditionalFormatting sqref="D162">
    <cfRule type="cellIs" dxfId="88" priority="58" operator="equal">
      <formula>"WARN"</formula>
    </cfRule>
  </conditionalFormatting>
  <conditionalFormatting sqref="D162">
    <cfRule type="cellIs" dxfId="87" priority="57" operator="equal">
      <formula>"WARN"</formula>
    </cfRule>
  </conditionalFormatting>
  <conditionalFormatting sqref="D170">
    <cfRule type="cellIs" dxfId="86" priority="56" operator="equal">
      <formula>"WARN"</formula>
    </cfRule>
  </conditionalFormatting>
  <conditionalFormatting sqref="D170">
    <cfRule type="cellIs" dxfId="85" priority="55" operator="equal">
      <formula>"WARN"</formula>
    </cfRule>
  </conditionalFormatting>
  <conditionalFormatting sqref="D170">
    <cfRule type="cellIs" dxfId="84" priority="54" operator="equal">
      <formula>"WARN"</formula>
    </cfRule>
  </conditionalFormatting>
  <conditionalFormatting sqref="D170">
    <cfRule type="cellIs" dxfId="83" priority="53" operator="equal">
      <formula>"WARN"</formula>
    </cfRule>
  </conditionalFormatting>
  <conditionalFormatting sqref="D170">
    <cfRule type="cellIs" dxfId="82" priority="52" operator="equal">
      <formula>"WARN"</formula>
    </cfRule>
  </conditionalFormatting>
  <conditionalFormatting sqref="D172">
    <cfRule type="cellIs" dxfId="81" priority="51" operator="equal">
      <formula>"WARN"</formula>
    </cfRule>
  </conditionalFormatting>
  <conditionalFormatting sqref="D172">
    <cfRule type="cellIs" dxfId="80" priority="50" operator="equal">
      <formula>"WARN"</formula>
    </cfRule>
  </conditionalFormatting>
  <conditionalFormatting sqref="D172">
    <cfRule type="cellIs" dxfId="79" priority="49" operator="equal">
      <formula>"WARN"</formula>
    </cfRule>
  </conditionalFormatting>
  <conditionalFormatting sqref="D172">
    <cfRule type="cellIs" dxfId="78" priority="48" operator="equal">
      <formula>"WARN"</formula>
    </cfRule>
  </conditionalFormatting>
  <conditionalFormatting sqref="D172">
    <cfRule type="cellIs" dxfId="77" priority="47" operator="equal">
      <formula>"WARN"</formula>
    </cfRule>
  </conditionalFormatting>
  <conditionalFormatting sqref="D179">
    <cfRule type="cellIs" dxfId="76" priority="46" operator="equal">
      <formula>"WARN"</formula>
    </cfRule>
  </conditionalFormatting>
  <conditionalFormatting sqref="D179">
    <cfRule type="cellIs" dxfId="75" priority="45" operator="equal">
      <formula>"WARN"</formula>
    </cfRule>
  </conditionalFormatting>
  <conditionalFormatting sqref="D179">
    <cfRule type="cellIs" dxfId="74" priority="44" operator="equal">
      <formula>"WARN"</formula>
    </cfRule>
  </conditionalFormatting>
  <conditionalFormatting sqref="D179">
    <cfRule type="cellIs" dxfId="73" priority="43" operator="equal">
      <formula>"WARN"</formula>
    </cfRule>
  </conditionalFormatting>
  <conditionalFormatting sqref="D179">
    <cfRule type="cellIs" dxfId="72" priority="42" operator="equal">
      <formula>"WARN"</formula>
    </cfRule>
  </conditionalFormatting>
  <conditionalFormatting sqref="D183">
    <cfRule type="cellIs" dxfId="71" priority="41" operator="equal">
      <formula>"WARN"</formula>
    </cfRule>
  </conditionalFormatting>
  <conditionalFormatting sqref="D183">
    <cfRule type="cellIs" dxfId="70" priority="40" operator="equal">
      <formula>"WARN"</formula>
    </cfRule>
  </conditionalFormatting>
  <conditionalFormatting sqref="D183">
    <cfRule type="cellIs" dxfId="69" priority="39" operator="equal">
      <formula>"WARN"</formula>
    </cfRule>
  </conditionalFormatting>
  <conditionalFormatting sqref="D183">
    <cfRule type="cellIs" dxfId="68" priority="38" operator="equal">
      <formula>"WARN"</formula>
    </cfRule>
  </conditionalFormatting>
  <conditionalFormatting sqref="D183">
    <cfRule type="cellIs" dxfId="67" priority="37" operator="equal">
      <formula>"WARN"</formula>
    </cfRule>
  </conditionalFormatting>
  <conditionalFormatting sqref="D186">
    <cfRule type="cellIs" dxfId="66" priority="36" operator="equal">
      <formula>"WARN"</formula>
    </cfRule>
  </conditionalFormatting>
  <conditionalFormatting sqref="D186">
    <cfRule type="cellIs" dxfId="65" priority="35" operator="equal">
      <formula>"WARN"</formula>
    </cfRule>
  </conditionalFormatting>
  <conditionalFormatting sqref="D186">
    <cfRule type="cellIs" dxfId="64" priority="34" operator="equal">
      <formula>"WARN"</formula>
    </cfRule>
  </conditionalFormatting>
  <conditionalFormatting sqref="D186">
    <cfRule type="cellIs" dxfId="63" priority="33" operator="equal">
      <formula>"WARN"</formula>
    </cfRule>
  </conditionalFormatting>
  <conditionalFormatting sqref="D186">
    <cfRule type="cellIs" dxfId="62" priority="32" operator="equal">
      <formula>"WARN"</formula>
    </cfRule>
  </conditionalFormatting>
  <conditionalFormatting sqref="D191">
    <cfRule type="cellIs" dxfId="61" priority="31" operator="equal">
      <formula>"WARN"</formula>
    </cfRule>
  </conditionalFormatting>
  <conditionalFormatting sqref="D191">
    <cfRule type="cellIs" dxfId="60" priority="30" operator="equal">
      <formula>"WARN"</formula>
    </cfRule>
  </conditionalFormatting>
  <conditionalFormatting sqref="D191">
    <cfRule type="cellIs" dxfId="59" priority="29" operator="equal">
      <formula>"WARN"</formula>
    </cfRule>
  </conditionalFormatting>
  <conditionalFormatting sqref="D191">
    <cfRule type="cellIs" dxfId="58" priority="28" operator="equal">
      <formula>"WARN"</formula>
    </cfRule>
  </conditionalFormatting>
  <conditionalFormatting sqref="D191">
    <cfRule type="cellIs" dxfId="57" priority="27" operator="equal">
      <formula>"WARN"</formula>
    </cfRule>
  </conditionalFormatting>
  <conditionalFormatting sqref="D195">
    <cfRule type="cellIs" dxfId="56" priority="26" operator="equal">
      <formula>"WARN"</formula>
    </cfRule>
  </conditionalFormatting>
  <conditionalFormatting sqref="D195">
    <cfRule type="cellIs" dxfId="55" priority="25" operator="equal">
      <formula>"WARN"</formula>
    </cfRule>
  </conditionalFormatting>
  <conditionalFormatting sqref="D195">
    <cfRule type="cellIs" dxfId="54" priority="24" operator="equal">
      <formula>"WARN"</formula>
    </cfRule>
  </conditionalFormatting>
  <conditionalFormatting sqref="D195">
    <cfRule type="cellIs" dxfId="53" priority="23" operator="equal">
      <formula>"WARN"</formula>
    </cfRule>
  </conditionalFormatting>
  <conditionalFormatting sqref="D195">
    <cfRule type="cellIs" dxfId="52" priority="22" operator="equal">
      <formula>"WARN"</formula>
    </cfRule>
  </conditionalFormatting>
  <conditionalFormatting sqref="D199">
    <cfRule type="cellIs" dxfId="51" priority="21" operator="equal">
      <formula>"WARN"</formula>
    </cfRule>
  </conditionalFormatting>
  <conditionalFormatting sqref="D199">
    <cfRule type="cellIs" dxfId="50" priority="20" operator="equal">
      <formula>"WARN"</formula>
    </cfRule>
  </conditionalFormatting>
  <conditionalFormatting sqref="D199">
    <cfRule type="cellIs" dxfId="49" priority="19" operator="equal">
      <formula>"WARN"</formula>
    </cfRule>
  </conditionalFormatting>
  <conditionalFormatting sqref="D199">
    <cfRule type="cellIs" dxfId="48" priority="18" operator="equal">
      <formula>"WARN"</formula>
    </cfRule>
  </conditionalFormatting>
  <conditionalFormatting sqref="D199">
    <cfRule type="cellIs" dxfId="47" priority="17" operator="equal">
      <formula>"WARN"</formula>
    </cfRule>
  </conditionalFormatting>
  <conditionalFormatting sqref="D85">
    <cfRule type="cellIs" dxfId="46" priority="16" operator="equal">
      <formula>"WARN"</formula>
    </cfRule>
  </conditionalFormatting>
  <conditionalFormatting sqref="D85">
    <cfRule type="cellIs" dxfId="45" priority="15" operator="equal">
      <formula>"WARN"</formula>
    </cfRule>
  </conditionalFormatting>
  <conditionalFormatting sqref="D85">
    <cfRule type="cellIs" dxfId="44" priority="14" operator="equal">
      <formula>"WARN"</formula>
    </cfRule>
  </conditionalFormatting>
  <conditionalFormatting sqref="D85">
    <cfRule type="cellIs" dxfId="43" priority="13" operator="equal">
      <formula>"WARN"</formula>
    </cfRule>
  </conditionalFormatting>
  <conditionalFormatting sqref="D94">
    <cfRule type="cellIs" dxfId="42" priority="12" operator="equal">
      <formula>"WARN"</formula>
    </cfRule>
  </conditionalFormatting>
  <conditionalFormatting sqref="D94">
    <cfRule type="cellIs" dxfId="41" priority="11" operator="equal">
      <formula>"WARN"</formula>
    </cfRule>
  </conditionalFormatting>
  <conditionalFormatting sqref="D94">
    <cfRule type="cellIs" dxfId="40" priority="10" operator="equal">
      <formula>"WARN"</formula>
    </cfRule>
  </conditionalFormatting>
  <conditionalFormatting sqref="D94">
    <cfRule type="cellIs" dxfId="39" priority="9" operator="equal">
      <formula>"WARN"</formula>
    </cfRule>
  </conditionalFormatting>
  <conditionalFormatting sqref="D166">
    <cfRule type="cellIs" dxfId="38" priority="8" operator="equal">
      <formula>"WARN"</formula>
    </cfRule>
  </conditionalFormatting>
  <conditionalFormatting sqref="D166">
    <cfRule type="cellIs" dxfId="37" priority="7" operator="equal">
      <formula>"WARN"</formula>
    </cfRule>
  </conditionalFormatting>
  <conditionalFormatting sqref="D166">
    <cfRule type="cellIs" dxfId="36" priority="6" operator="equal">
      <formula>"WARN"</formula>
    </cfRule>
  </conditionalFormatting>
  <conditionalFormatting sqref="D166">
    <cfRule type="cellIs" dxfId="35" priority="5" operator="equal">
      <formula>"WARN"</formula>
    </cfRule>
  </conditionalFormatting>
  <conditionalFormatting sqref="D168">
    <cfRule type="cellIs" dxfId="34" priority="4" operator="equal">
      <formula>"WARN"</formula>
    </cfRule>
  </conditionalFormatting>
  <conditionalFormatting sqref="D168">
    <cfRule type="cellIs" dxfId="33" priority="3" operator="equal">
      <formula>"WARN"</formula>
    </cfRule>
  </conditionalFormatting>
  <conditionalFormatting sqref="D168">
    <cfRule type="cellIs" dxfId="32" priority="2" operator="equal">
      <formula>"WARN"</formula>
    </cfRule>
  </conditionalFormatting>
  <conditionalFormatting sqref="D168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2013-06-21T08:12:25Z</dcterms:modified>
</cp:coreProperties>
</file>