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3" activeTab="4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'formula-info'!$A$8:$C$47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7" i="11"/>
  <c r="B2"/>
  <c r="D25" i="7"/>
  <c r="B25"/>
  <c r="D21"/>
  <c r="B21"/>
  <c r="D50"/>
  <c r="B50"/>
  <c r="D20"/>
  <c r="D22"/>
  <c r="D23"/>
  <c r="D24"/>
  <c r="B24"/>
  <c r="B20"/>
  <c r="D53"/>
  <c r="B53"/>
  <c r="B26"/>
  <c r="B23"/>
  <c r="B22"/>
  <c r="B52"/>
  <c r="B51"/>
  <c r="D51"/>
  <c r="D41"/>
  <c r="D42"/>
  <c r="D43"/>
  <c r="D44"/>
  <c r="D46"/>
  <c r="D47"/>
  <c r="D48"/>
  <c r="D49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8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2" i="8"/>
  <c r="D120"/>
  <c r="D118"/>
  <c r="D115"/>
  <c r="D111"/>
  <c r="D109"/>
  <c r="D107"/>
  <c r="D105"/>
  <c r="D103"/>
  <c r="D101"/>
  <c r="D99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45"/>
  <c r="D39"/>
  <c r="D33"/>
  <c r="D19"/>
  <c r="D17"/>
  <c r="D10"/>
  <c r="D8"/>
  <c r="D6"/>
  <c r="D3"/>
  <c r="B29" i="6"/>
  <c r="D29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0"/>
  <c r="B6" i="13"/>
  <c r="B3"/>
  <c r="D52" i="7" l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2" i="5"/>
  <c r="D72" s="1"/>
  <c r="B7"/>
  <c r="B6" s="1"/>
  <c r="D6" s="1"/>
  <c r="B4"/>
  <c r="D4" s="1"/>
  <c r="B56" i="7"/>
  <c r="B39"/>
  <c r="B37"/>
  <c r="B35"/>
  <c r="B33"/>
  <c r="B29"/>
  <c r="B17"/>
  <c r="B10"/>
  <c r="B8"/>
  <c r="B6"/>
  <c r="B3"/>
  <c r="B41" i="6"/>
  <c r="D41" s="1"/>
  <c r="B39"/>
  <c r="B36"/>
  <c r="D36" s="1"/>
  <c r="B33"/>
  <c r="D33" s="1"/>
  <c r="B31"/>
  <c r="D31" s="1"/>
  <c r="B27"/>
  <c r="D27" s="1"/>
  <c r="B24"/>
  <c r="D24" s="1"/>
  <c r="B21"/>
  <c r="D21" s="1"/>
  <c r="B19"/>
  <c r="D19" s="1"/>
  <c r="B16"/>
  <c r="D16" s="1"/>
  <c r="B13"/>
  <c r="D13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<sst xmlns="http://schemas.openxmlformats.org/spreadsheetml/2006/main" count="549" uniqueCount="416">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</sst>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7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8" sqref="I8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370" priority="2" operator="equal">
      <formula>"WARN"</formula>
    </cfRule>
  </conditionalFormatting>
  <conditionalFormatting sqref="D7 D9">
    <cfRule type="cellIs" dxfId="369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22" workbookViewId="0">
      <selection activeCell="C45" sqref="C45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2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2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2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30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2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2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2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2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44" priority="7" operator="equal">
      <formula>"WARN"</formula>
    </cfRule>
  </conditionalFormatting>
  <conditionalFormatting sqref="D13 D15 D17 D19 D21 D23 D25 D27 D29">
    <cfRule type="cellIs" dxfId="343" priority="6" operator="equal">
      <formula>"WARN"</formula>
    </cfRule>
  </conditionalFormatting>
  <conditionalFormatting sqref="D31 D33 D35 D37 D39 D41 D43">
    <cfRule type="cellIs" dxfId="342" priority="5" operator="equal">
      <formula>"WARN"</formula>
    </cfRule>
  </conditionalFormatting>
  <conditionalFormatting sqref="D45">
    <cfRule type="cellIs" dxfId="341" priority="4" operator="equal">
      <formula>"WARN"</formula>
    </cfRule>
  </conditionalFormatting>
  <conditionalFormatting sqref="D47 D51 D49 D53 D55 D57">
    <cfRule type="cellIs" dxfId="340" priority="3" operator="equal">
      <formula>"WARN"</formula>
    </cfRule>
  </conditionalFormatting>
  <conditionalFormatting sqref="D47 D51 D49 D53 D55 D57 D59 D61 D63 D65 D67">
    <cfRule type="cellIs" dxfId="339" priority="2" operator="equal">
      <formula>"WARN"</formula>
    </cfRule>
  </conditionalFormatting>
  <conditionalFormatting sqref="D47 D51 D49 D53 D55 D57 D59 D61 D63 D65 D67 D69 D71 D73 D75 D77">
    <cfRule type="cellIs" dxfId="33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3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3" t="s">
        <v>125</v>
      </c>
      <c r="B4" s="11"/>
    </row>
    <row r="5" spans="1:4" ht="15.75">
      <c r="A5" s="33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46" priority="17" operator="equal">
      <formula>"WARN"</formula>
    </cfRule>
  </conditionalFormatting>
  <conditionalFormatting sqref="D9">
    <cfRule type="cellIs" dxfId="45" priority="16" operator="equal">
      <formula>"WARN"</formula>
    </cfRule>
  </conditionalFormatting>
  <conditionalFormatting sqref="D3">
    <cfRule type="cellIs" dxfId="44" priority="15" operator="equal">
      <formula>"WARN"</formula>
    </cfRule>
  </conditionalFormatting>
  <conditionalFormatting sqref="D10">
    <cfRule type="cellIs" dxfId="43" priority="14" operator="equal">
      <formula>"WARN"</formula>
    </cfRule>
  </conditionalFormatting>
  <conditionalFormatting sqref="D11">
    <cfRule type="cellIs" dxfId="42" priority="13" operator="equal">
      <formula>"WARN"</formula>
    </cfRule>
  </conditionalFormatting>
  <conditionalFormatting sqref="D12">
    <cfRule type="cellIs" dxfId="41" priority="12" operator="equal">
      <formula>"WARN"</formula>
    </cfRule>
  </conditionalFormatting>
  <conditionalFormatting sqref="D14">
    <cfRule type="cellIs" dxfId="40" priority="11" operator="equal">
      <formula>"WARN"</formula>
    </cfRule>
  </conditionalFormatting>
  <conditionalFormatting sqref="D15">
    <cfRule type="cellIs" dxfId="39" priority="10" operator="equal">
      <formula>"WARN"</formula>
    </cfRule>
  </conditionalFormatting>
  <conditionalFormatting sqref="D16:D22 E21:F22">
    <cfRule type="cellIs" dxfId="38" priority="9" operator="equal">
      <formula>"WARN"</formula>
    </cfRule>
  </conditionalFormatting>
  <conditionalFormatting sqref="D24:D25 E25">
    <cfRule type="cellIs" dxfId="37" priority="8" operator="equal">
      <formula>"WARN"</formula>
    </cfRule>
  </conditionalFormatting>
  <conditionalFormatting sqref="D27">
    <cfRule type="cellIs" dxfId="36" priority="7" operator="equal">
      <formula>"WARN"</formula>
    </cfRule>
  </conditionalFormatting>
  <conditionalFormatting sqref="D30">
    <cfRule type="cellIs" dxfId="35" priority="6" operator="equal">
      <formula>"WARN"</formula>
    </cfRule>
  </conditionalFormatting>
  <conditionalFormatting sqref="D2">
    <cfRule type="cellIs" dxfId="34" priority="5" operator="equal">
      <formula>"WARN"</formula>
    </cfRule>
  </conditionalFormatting>
  <conditionalFormatting sqref="D2">
    <cfRule type="cellIs" dxfId="33" priority="4" operator="equal">
      <formula>"WARN"</formula>
    </cfRule>
  </conditionalFormatting>
  <conditionalFormatting sqref="D7">
    <cfRule type="cellIs" dxfId="32" priority="3" operator="equal">
      <formula>"WARN"</formula>
    </cfRule>
  </conditionalFormatting>
  <conditionalFormatting sqref="D7">
    <cfRule type="cellIs" dxfId="31" priority="2" operator="equal">
      <formula>"WARN"</formula>
    </cfRule>
  </conditionalFormatting>
  <conditionalFormatting sqref="D7">
    <cfRule type="cellIs" dxfId="3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337" priority="6" operator="equal">
      <formula>"WARN"</formula>
    </cfRule>
  </conditionalFormatting>
  <conditionalFormatting sqref="D3">
    <cfRule type="cellIs" dxfId="336" priority="5" operator="equal">
      <formula>"WARN"</formula>
    </cfRule>
  </conditionalFormatting>
  <conditionalFormatting sqref="D3">
    <cfRule type="cellIs" dxfId="335" priority="4" operator="equal">
      <formula>"WARN"</formula>
    </cfRule>
  </conditionalFormatting>
  <conditionalFormatting sqref="D6">
    <cfRule type="cellIs" dxfId="334" priority="3" operator="equal">
      <formula>"WARN"</formula>
    </cfRule>
  </conditionalFormatting>
  <conditionalFormatting sqref="D6">
    <cfRule type="cellIs" dxfId="333" priority="2" operator="equal">
      <formula>"WARN"</formula>
    </cfRule>
  </conditionalFormatting>
  <conditionalFormatting sqref="D6">
    <cfRule type="cellIs" dxfId="332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11" sqref="A11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368" priority="2" operator="equal">
      <formula>"WARN"</formula>
    </cfRule>
  </conditionalFormatting>
  <conditionalFormatting sqref="D7 D9">
    <cfRule type="cellIs" dxfId="367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6" t="s">
        <v>68</v>
      </c>
      <c r="B2" s="36"/>
      <c r="C2" s="36"/>
      <c r="D2" s="36"/>
      <c r="E2" s="36"/>
      <c r="F2" s="36"/>
      <c r="G2" s="36"/>
      <c r="H2" s="36"/>
      <c r="I2" s="36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4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0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0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0">
        <f>ATAN2(1, 1)</f>
        <v>0.78539816339744828</v>
      </c>
      <c r="C17" s="30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0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0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0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1.6268346978346004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8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366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365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abSelected="1" zoomScale="115" zoomScaleNormal="115" workbookViewId="0">
      <selection activeCell="C13" sqref="C1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>
        <f>VALUE("16:48:00")</f>
        <v>0.70000000000000007</v>
      </c>
      <c r="C72">
        <v>0.7</v>
      </c>
      <c r="D72" t="str">
        <f>IF(B72=C72,"T","WARN")</f>
        <v>T</v>
      </c>
    </row>
    <row r="73" spans="1:4" ht="15.75">
      <c r="A73" s="1"/>
      <c r="C73" s="18"/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2">
    <cfRule type="cellIs" dxfId="52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9"/>
  <sheetViews>
    <sheetView workbookViewId="0">
      <selection activeCell="B26" sqref="B2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/>
    </row>
    <row r="13" spans="1:4" ht="15.75">
      <c r="A13" s="1" t="s">
        <v>147</v>
      </c>
      <c r="B13" t="b">
        <f>ISERROR(B14)</f>
        <v>1</v>
      </c>
      <c r="C13" t="b">
        <v>1</v>
      </c>
      <c r="D13" t="str">
        <f>IF(B13=C13,"T","WARN")</f>
        <v>T</v>
      </c>
    </row>
    <row r="14" spans="1:4" ht="15.75">
      <c r="A14" s="1"/>
      <c r="B14" s="5" t="e">
        <v>#VALUE!</v>
      </c>
    </row>
    <row r="15" spans="1:4" ht="15.75">
      <c r="A15" s="1"/>
    </row>
    <row r="16" spans="1:4" ht="15.75">
      <c r="A16" s="1" t="s">
        <v>148</v>
      </c>
      <c r="B16" t="b">
        <f>ISEVEN(B17)</f>
        <v>1</v>
      </c>
      <c r="C16" t="b">
        <v>1</v>
      </c>
      <c r="D16" t="str">
        <f>IF(B16=C16,"T","WARN")</f>
        <v>T</v>
      </c>
    </row>
    <row r="17" spans="1:4" ht="15.75">
      <c r="A17" s="1"/>
      <c r="B17">
        <v>2</v>
      </c>
    </row>
    <row r="18" spans="1:4" ht="15.75">
      <c r="A18" s="1"/>
    </row>
    <row r="19" spans="1:4" ht="15.75">
      <c r="A19" s="1" t="s">
        <v>149</v>
      </c>
      <c r="B19" t="b">
        <f>ISLOGICAL("TRUE")</f>
        <v>0</v>
      </c>
      <c r="C19" t="b">
        <v>0</v>
      </c>
      <c r="D19" t="str">
        <f>IF(B19=C19,"T","WARN")</f>
        <v>T</v>
      </c>
    </row>
    <row r="20" spans="1:4" ht="15.75">
      <c r="A20" s="1"/>
    </row>
    <row r="21" spans="1:4" ht="15.75">
      <c r="A21" s="1" t="s">
        <v>150</v>
      </c>
      <c r="B21" t="b">
        <f>ISNA(B22)</f>
        <v>0</v>
      </c>
      <c r="C21" t="b">
        <v>0</v>
      </c>
      <c r="D21" t="str">
        <f>IF(B21=C21,"T","WARN")</f>
        <v>T</v>
      </c>
    </row>
    <row r="22" spans="1:4" ht="15.75">
      <c r="A22" s="1"/>
      <c r="B22" s="5" t="e">
        <v>#VALUE!</v>
      </c>
    </row>
    <row r="23" spans="1:4" ht="15.75">
      <c r="A23" s="1"/>
      <c r="B23" s="5"/>
    </row>
    <row r="24" spans="1:4" ht="15.75">
      <c r="A24" s="1" t="s">
        <v>151</v>
      </c>
      <c r="B24" t="b">
        <f>ISNONTEXT(B25)</f>
        <v>1</v>
      </c>
      <c r="C24" t="b">
        <v>1</v>
      </c>
      <c r="D24" t="str">
        <f>IF(B24=C24,"T","WARN")</f>
        <v>T</v>
      </c>
    </row>
    <row r="25" spans="1:4" ht="15.75">
      <c r="A25" s="1"/>
      <c r="B25">
        <v>10</v>
      </c>
    </row>
    <row r="26" spans="1:4" ht="15.75">
      <c r="A26" s="1"/>
    </row>
    <row r="27" spans="1:4" ht="15.75">
      <c r="A27" s="1" t="s">
        <v>152</v>
      </c>
      <c r="B27" t="b">
        <f>ISNUMBER(B28)</f>
        <v>1</v>
      </c>
      <c r="C27" t="b">
        <v>1</v>
      </c>
      <c r="D27" t="str">
        <f>IF(B27=C27,"T","WARN")</f>
        <v>T</v>
      </c>
    </row>
    <row r="28" spans="1:4" ht="15.75">
      <c r="A28" s="1"/>
      <c r="B28">
        <v>10</v>
      </c>
    </row>
    <row r="29" spans="1:4" ht="15.75">
      <c r="A29" s="1" t="s">
        <v>153</v>
      </c>
      <c r="B29" t="b">
        <f>ISODD(10)</f>
        <v>0</v>
      </c>
      <c r="C29" t="b">
        <v>0</v>
      </c>
      <c r="D29" t="str">
        <f>IF(B29=C29,"T","WARN")</f>
        <v>T</v>
      </c>
    </row>
    <row r="30" spans="1:4" ht="15.75">
      <c r="A30" s="1"/>
    </row>
    <row r="31" spans="1:4" ht="15.75">
      <c r="A31" s="1" t="s">
        <v>154</v>
      </c>
      <c r="B31" t="b">
        <f>ISREF(B3A2)</f>
        <v>0</v>
      </c>
      <c r="C31" t="b">
        <v>0</v>
      </c>
      <c r="D31" t="str">
        <f>IF(B31=C31,"T","WARN")</f>
        <v>T</v>
      </c>
    </row>
    <row r="32" spans="1:4" ht="15.75">
      <c r="A32" s="1"/>
      <c r="D32" s="5"/>
    </row>
    <row r="33" spans="1:4" ht="15.75">
      <c r="A33" s="1" t="s">
        <v>155</v>
      </c>
      <c r="B33" t="b">
        <f>ISTEXT(B34)</f>
        <v>1</v>
      </c>
      <c r="C33" t="b">
        <v>1</v>
      </c>
      <c r="D33" t="str">
        <f>IF(B33=C33,"T","WARN")</f>
        <v>T</v>
      </c>
    </row>
    <row r="34" spans="1:4" ht="15.75">
      <c r="A34" s="1"/>
      <c r="B34" t="s">
        <v>161</v>
      </c>
    </row>
    <row r="35" spans="1:4" ht="15.75">
      <c r="A35" s="1"/>
    </row>
    <row r="36" spans="1:4" ht="15.75">
      <c r="A36" s="1" t="s">
        <v>156</v>
      </c>
      <c r="B36">
        <f>N(B37)</f>
        <v>7</v>
      </c>
      <c r="C36">
        <v>7</v>
      </c>
      <c r="D36" t="str">
        <f>IF(B36=C36,"T","WARN")</f>
        <v>T</v>
      </c>
    </row>
    <row r="37" spans="1:4" ht="15.75">
      <c r="A37" s="1"/>
      <c r="B37">
        <v>7</v>
      </c>
    </row>
    <row r="38" spans="1:4" ht="15.75">
      <c r="A38" s="1"/>
    </row>
    <row r="39" spans="1:4" ht="15.75">
      <c r="A39" s="1" t="s">
        <v>157</v>
      </c>
      <c r="B39" t="e">
        <f>NA()</f>
        <v>#N/A</v>
      </c>
      <c r="C39" t="e">
        <v>#N/A</v>
      </c>
      <c r="D39" t="s">
        <v>394</v>
      </c>
    </row>
    <row r="40" spans="1:4" ht="15.75">
      <c r="A40" s="1"/>
    </row>
    <row r="41" spans="1:4" ht="15.75">
      <c r="A41" s="1" t="s">
        <v>158</v>
      </c>
      <c r="B41">
        <f>TYPE(B42)</f>
        <v>2</v>
      </c>
      <c r="C41">
        <v>2</v>
      </c>
      <c r="D41" t="str">
        <f>IF(B41=C41,"T","WARN")</f>
        <v>T</v>
      </c>
    </row>
    <row r="42" spans="1:4" ht="15.75">
      <c r="A42" s="1"/>
      <c r="B42" t="s">
        <v>162</v>
      </c>
    </row>
    <row r="43" spans="1:4" ht="15.75">
      <c r="A43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8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92" spans="1:2" ht="15.75">
      <c r="A92" s="1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8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</row>
    <row r="120" spans="1:2" ht="15.75">
      <c r="A120" s="1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11"/>
    </row>
    <row r="125" spans="1:2" ht="15.75">
      <c r="A125" s="1"/>
    </row>
    <row r="126" spans="1:2" ht="15.75">
      <c r="A126" s="1"/>
      <c r="B126" s="9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8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12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1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  <c r="B184" s="5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  <c r="B214" s="11"/>
    </row>
    <row r="215" spans="1:2" ht="15.75">
      <c r="A215" s="1"/>
    </row>
    <row r="216" spans="1:2" ht="15.75">
      <c r="A216" s="1"/>
      <c r="B216" s="11"/>
    </row>
    <row r="217" spans="1:2" ht="15.75">
      <c r="A217" s="1"/>
      <c r="B217" s="11"/>
    </row>
    <row r="218" spans="1:2" ht="15.75">
      <c r="A218" s="1"/>
      <c r="B218" s="5"/>
    </row>
    <row r="220" spans="1:2" ht="15.75">
      <c r="A220" s="1"/>
    </row>
    <row r="449" spans="1:1">
      <c r="A449" s="3" t="s">
        <v>0</v>
      </c>
    </row>
  </sheetData>
  <sortState ref="A3:A18">
    <sortCondition ref="A3"/>
  </sortState>
  <conditionalFormatting sqref="D3 D6 D8:D10 D13 D16 D19 D21 D24 D27 D29">
    <cfRule type="cellIs" dxfId="28" priority="5" operator="equal">
      <formula>"WARN"</formula>
    </cfRule>
  </conditionalFormatting>
  <conditionalFormatting sqref="D31 D33 D36 D39 D41">
    <cfRule type="cellIs" dxfId="27" priority="4" operator="equal">
      <formula>"WARN"</formula>
    </cfRule>
  </conditionalFormatting>
  <conditionalFormatting sqref="D6">
    <cfRule type="cellIs" dxfId="26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workbookViewId="0">
      <selection activeCell="B43" sqref="B43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5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5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5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415</v>
      </c>
      <c r="B26">
        <f>NETWORKDAYS(DATE(2013,6,2), DATE(2013,6,1))</f>
        <v>0</v>
      </c>
      <c r="C26" t="e">
        <v>#NAME?</v>
      </c>
      <c r="D26" t="s">
        <v>403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41443.728476388889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5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41443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44" si="1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  <c r="D42" t="str">
        <f t="shared" si="1"/>
        <v>T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  <c r="D43" t="str">
        <f t="shared" si="1"/>
        <v>T</v>
      </c>
    </row>
    <row r="44" spans="1:4" ht="15.75">
      <c r="A44" s="1"/>
      <c r="B44" s="18">
        <f>WORKDAY(DATE(2013,6,1), -1)</f>
        <v>41425</v>
      </c>
      <c r="C44" s="18">
        <v>41425</v>
      </c>
      <c r="D44" t="str">
        <f t="shared" si="1"/>
        <v>T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  <c r="D45" t="str">
        <f>IF(B45=C45,"T","WARN")</f>
        <v>T</v>
      </c>
    </row>
    <row r="46" spans="1:4" ht="15.75">
      <c r="A46" s="1"/>
      <c r="B46" s="18">
        <f>WORKDAY(DATE(2013,4,5),1)</f>
        <v>41372</v>
      </c>
      <c r="C46" s="18">
        <v>41372</v>
      </c>
      <c r="D46" t="str">
        <f t="shared" ref="D46:D53" si="2">IF(B46=C46,"T","WARN")</f>
        <v>T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  <c r="D47" t="str">
        <f t="shared" si="2"/>
        <v>T</v>
      </c>
    </row>
    <row r="48" spans="1:4" ht="15.75">
      <c r="A48" s="1"/>
      <c r="B48" s="18">
        <f>WORKDAY(DATE(2013,6,7),-5)</f>
        <v>41425</v>
      </c>
      <c r="C48" s="18">
        <v>41425</v>
      </c>
      <c r="D48" t="str">
        <f t="shared" si="2"/>
        <v>T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  <c r="D49" t="str">
        <f t="shared" si="2"/>
        <v>T</v>
      </c>
    </row>
    <row r="50" spans="1:4" ht="15.75">
      <c r="A50" s="1"/>
      <c r="B50" s="18">
        <f>WORKDAY(DATE(2013,6,1),0)</f>
        <v>41426</v>
      </c>
      <c r="C50" s="18">
        <v>41426</v>
      </c>
      <c r="D50" t="str">
        <f t="shared" si="2"/>
        <v>T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  <c r="D51" t="str">
        <f t="shared" si="2"/>
        <v>T</v>
      </c>
    </row>
    <row r="52" spans="1:4" ht="15.75">
      <c r="A52" s="1"/>
      <c r="B52" s="18">
        <f>WORKDAY(DATE(2013,4,7), -3,DATE(2013,4,2))</f>
        <v>41367</v>
      </c>
      <c r="C52" s="18">
        <v>41367</v>
      </c>
      <c r="D52" t="str">
        <f t="shared" si="2"/>
        <v>T</v>
      </c>
    </row>
    <row r="53" spans="1:4" ht="15.75">
      <c r="A53" s="1"/>
      <c r="B53" s="18">
        <f>WORKDAY(DATE(2013,4,3), -1,DATE(2013,4,2))</f>
        <v>41365</v>
      </c>
      <c r="C53" s="18">
        <v>41365</v>
      </c>
      <c r="D53" t="str">
        <f t="shared" si="2"/>
        <v>T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33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364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topLeftCell="A30" workbookViewId="0">
      <selection activeCell="B96" sqref="B96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3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4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6">
        <f>IRR(B68:F68)</f>
        <v>-2.1244848273020495E-2</v>
      </c>
      <c r="C67" s="26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5">
        <f>MIRR(B79:G79,H79,I79)</f>
        <v>0.12609413036590511</v>
      </c>
      <c r="C78" s="25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4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4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4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4">
        <f>PV(0.08/12,20*12,500,,0)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27">
        <f>RATE(4*12,-200,8000)</f>
        <v>7.7014724882013682E-3</v>
      </c>
      <c r="C101" s="25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2">
        <f>RECEIVED(DATE(2008,2,15),DATE(2008,5,15),1000000,0.0575,2)</f>
        <v>1014584.6544071021</v>
      </c>
      <c r="C103" s="22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28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4">
        <f>SYD(30000,7500,10,1)</f>
        <v>4090.909090909091</v>
      </c>
      <c r="C107" s="22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2">
        <f>TBILLEQ(DATE(2008,3,31), DATE(2008,6,1), 0.0914)</f>
        <v>9.4151493565943017E-2</v>
      </c>
      <c r="C109" s="22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2">
        <f>TBILLYIELD(DATE(2008,3,31),DATE(2008,6,1), 98.45)</f>
        <v>9.141696292534264E-2</v>
      </c>
      <c r="C111" s="22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4">
        <f>VDB(2400,400,10*365,0,1)</f>
        <v>1.3150684931506849</v>
      </c>
      <c r="C113" s="22">
        <v>1.3150684931506849</v>
      </c>
      <c r="D113" t="s">
        <v>403</v>
      </c>
    </row>
    <row r="114" spans="1:7" ht="15.75">
      <c r="A114" s="1"/>
    </row>
    <row r="115" spans="1:7" ht="15.75">
      <c r="A115" s="1" t="s">
        <v>222</v>
      </c>
      <c r="B115" s="22">
        <f>XNPV(0.09,B116:F116,B117:F117)</f>
        <v>2086.6476020315349</v>
      </c>
      <c r="C115" s="22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18">
        <v>39448</v>
      </c>
      <c r="C117" s="18">
        <v>39508</v>
      </c>
      <c r="D117" s="18">
        <v>39751</v>
      </c>
      <c r="E117" s="18">
        <v>39859</v>
      </c>
      <c r="F117" s="18">
        <v>39904</v>
      </c>
    </row>
    <row r="118" spans="1:7" ht="15.75">
      <c r="A118" s="1" t="s">
        <v>223</v>
      </c>
      <c r="B118" s="22">
        <f>YIELD(DATE(2008,2,14), DATE(2016,11,15), 0.0575, 95.04287, 100, 2,0)</f>
        <v>6.4998178600204778E-2</v>
      </c>
      <c r="C118" s="22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2">
        <f>YIELDDISC(DATE(2008,2,16), DATE(2008,3,1), 99.795, 100, 2)</f>
        <v>5.2822571986858337E-2</v>
      </c>
      <c r="C120" s="22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2">
        <f>YIELDMAT(B123,C123,D123,E123,F123,G123)</f>
        <v>6.0954333691538673E-2</v>
      </c>
      <c r="C122" s="22">
        <v>6.0954333691538673E-2</v>
      </c>
      <c r="D122" t="str">
        <f>IF(B122=C122,"T","WARN")</f>
        <v>T</v>
      </c>
    </row>
    <row r="123" spans="1:7" ht="15.75">
      <c r="A123" s="1"/>
      <c r="B123" s="18">
        <v>39522</v>
      </c>
      <c r="C123" s="18">
        <v>39755</v>
      </c>
      <c r="D123" s="18">
        <v>39394</v>
      </c>
      <c r="E123" s="21">
        <v>6.25E-2</v>
      </c>
      <c r="F123" s="21">
        <v>100.0123</v>
      </c>
      <c r="G123" s="21">
        <v>0</v>
      </c>
    </row>
    <row r="124" spans="1:7" ht="15.75">
      <c r="A124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363" priority="12" operator="equal">
      <formula>"WARN"</formula>
    </cfRule>
  </conditionalFormatting>
  <conditionalFormatting sqref="D15 D18 D21 D24 D27 D30 D33">
    <cfRule type="cellIs" dxfId="362" priority="11" operator="equal">
      <formula>"WARN"</formula>
    </cfRule>
  </conditionalFormatting>
  <conditionalFormatting sqref="D36 D39 D42 D45 D47 D49 D51">
    <cfRule type="cellIs" dxfId="361" priority="10" operator="equal">
      <formula>"WARN"</formula>
    </cfRule>
  </conditionalFormatting>
  <conditionalFormatting sqref="D54 D57 D59 D62 D64 D67 D70 D73">
    <cfRule type="cellIs" dxfId="360" priority="9" operator="equal">
      <formula>"WARN"</formula>
    </cfRule>
  </conditionalFormatting>
  <conditionalFormatting sqref="D78 D81 D84 D87 D89 D91 D93 D95 D97 D99 D101 D103 D105 D107 D109">
    <cfRule type="cellIs" dxfId="359" priority="8" operator="equal">
      <formula>"WARN"</formula>
    </cfRule>
  </conditionalFormatting>
  <conditionalFormatting sqref="D111 D113 D115 D118 D120 D122">
    <cfRule type="cellIs" dxfId="358" priority="7" operator="equal">
      <formula>"WARN"</formula>
    </cfRule>
  </conditionalFormatting>
  <conditionalFormatting sqref="D70">
    <cfRule type="cellIs" dxfId="319" priority="6" operator="equal">
      <formula>"WARN"</formula>
    </cfRule>
  </conditionalFormatting>
  <conditionalFormatting sqref="D73">
    <cfRule type="cellIs" dxfId="317" priority="5" operator="equal">
      <formula>"WARN"</formula>
    </cfRule>
  </conditionalFormatting>
  <conditionalFormatting sqref="D78">
    <cfRule type="cellIs" dxfId="315" priority="4" operator="equal">
      <formula>"WARN"</formula>
    </cfRule>
  </conditionalFormatting>
  <conditionalFormatting sqref="D78">
    <cfRule type="cellIs" dxfId="313" priority="3" operator="equal">
      <formula>"WARN"</formula>
    </cfRule>
  </conditionalFormatting>
  <conditionalFormatting sqref="D113">
    <cfRule type="cellIs" dxfId="311" priority="2" operator="equal">
      <formula>"WARN"</formula>
    </cfRule>
  </conditionalFormatting>
  <conditionalFormatting sqref="D113">
    <cfRule type="cellIs" dxfId="30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47" workbookViewId="0">
      <selection activeCell="D166" sqref="D166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1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9">
        <f>CHITEST(B28:C30,B31:C33)</f>
        <v>3.081920170211661E-4</v>
      </c>
      <c r="C27" s="29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0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30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30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0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0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357" priority="145" operator="equal">
      <formula>"WARN"</formula>
    </cfRule>
  </conditionalFormatting>
  <conditionalFormatting sqref="D35 D41 D43 D45 D47 D37 D50">
    <cfRule type="cellIs" dxfId="356" priority="144" operator="equal">
      <formula>"WARN"</formula>
    </cfRule>
  </conditionalFormatting>
  <conditionalFormatting sqref="D53 D55 D57 D59 D61 D63 D65 D67">
    <cfRule type="cellIs" dxfId="355" priority="143" operator="equal">
      <formula>"WARN"</formula>
    </cfRule>
  </conditionalFormatting>
  <conditionalFormatting sqref="D70 D73 D76 D78 D80 D82">
    <cfRule type="cellIs" dxfId="354" priority="142" operator="equal">
      <formula>"WARN"</formula>
    </cfRule>
  </conditionalFormatting>
  <conditionalFormatting sqref="D85 D89 D92 D94 D100 D106 D108">
    <cfRule type="cellIs" dxfId="353" priority="141" operator="equal">
      <formula>"WARN"</formula>
    </cfRule>
  </conditionalFormatting>
  <conditionalFormatting sqref="D110 D112 D114 D116 D118">
    <cfRule type="cellIs" dxfId="352" priority="140" operator="equal">
      <formula>"WARN"</formula>
    </cfRule>
  </conditionalFormatting>
  <conditionalFormatting sqref="D121 D123 D125 D127 D142 D129 D131 D133 D136 D138 D140 D144">
    <cfRule type="cellIs" dxfId="351" priority="139" operator="equal">
      <formula>"WARN"</formula>
    </cfRule>
  </conditionalFormatting>
  <conditionalFormatting sqref="D147 D149 D151">
    <cfRule type="cellIs" dxfId="350" priority="138" operator="equal">
      <formula>"WARN"</formula>
    </cfRule>
  </conditionalFormatting>
  <conditionalFormatting sqref="D154 D156 D162">
    <cfRule type="cellIs" dxfId="349" priority="137" operator="equal">
      <formula>"WARN"</formula>
    </cfRule>
  </conditionalFormatting>
  <conditionalFormatting sqref="D159">
    <cfRule type="cellIs" dxfId="348" priority="136" operator="equal">
      <formula>"WARN"</formula>
    </cfRule>
  </conditionalFormatting>
  <conditionalFormatting sqref="D164 D166 D168 D170 D172">
    <cfRule type="cellIs" dxfId="347" priority="135" operator="equal">
      <formula>"WARN"</formula>
    </cfRule>
  </conditionalFormatting>
  <conditionalFormatting sqref="D175 D177 D179 D183 D186">
    <cfRule type="cellIs" dxfId="346" priority="134" operator="equal">
      <formula>"WARN"</formula>
    </cfRule>
  </conditionalFormatting>
  <conditionalFormatting sqref="D189 D191 D193 D195 D197 D199">
    <cfRule type="cellIs" dxfId="345" priority="133" operator="equal">
      <formula>"WARN"</formula>
    </cfRule>
  </conditionalFormatting>
  <conditionalFormatting sqref="D103">
    <cfRule type="cellIs" dxfId="331" priority="132" operator="equal">
      <formula>"WARN"</formula>
    </cfRule>
  </conditionalFormatting>
  <conditionalFormatting sqref="D35">
    <cfRule type="cellIs" dxfId="306" priority="131" operator="equal">
      <formula>"WARN"</formula>
    </cfRule>
  </conditionalFormatting>
  <conditionalFormatting sqref="D37">
    <cfRule type="cellIs" dxfId="303" priority="130" operator="equal">
      <formula>"WARN"</formula>
    </cfRule>
  </conditionalFormatting>
  <conditionalFormatting sqref="D50">
    <cfRule type="cellIs" dxfId="300" priority="129" operator="equal">
      <formula>"WARN"</formula>
    </cfRule>
  </conditionalFormatting>
  <conditionalFormatting sqref="D53">
    <cfRule type="cellIs" dxfId="298" priority="128" operator="equal">
      <formula>"WARN"</formula>
    </cfRule>
  </conditionalFormatting>
  <conditionalFormatting sqref="D53">
    <cfRule type="cellIs" dxfId="296" priority="127" operator="equal">
      <formula>"WARN"</formula>
    </cfRule>
  </conditionalFormatting>
  <conditionalFormatting sqref="D63">
    <cfRule type="cellIs" dxfId="293" priority="126" operator="equal">
      <formula>"WARN"</formula>
    </cfRule>
  </conditionalFormatting>
  <conditionalFormatting sqref="D63">
    <cfRule type="cellIs" dxfId="291" priority="125" operator="equal">
      <formula>"WARN"</formula>
    </cfRule>
  </conditionalFormatting>
  <conditionalFormatting sqref="D65">
    <cfRule type="cellIs" dxfId="288" priority="124" operator="equal">
      <formula>"WARN"</formula>
    </cfRule>
  </conditionalFormatting>
  <conditionalFormatting sqref="D65">
    <cfRule type="cellIs" dxfId="286" priority="123" operator="equal">
      <formula>"WARN"</formula>
    </cfRule>
  </conditionalFormatting>
  <conditionalFormatting sqref="D67">
    <cfRule type="cellIs" dxfId="283" priority="122" operator="equal">
      <formula>"WARN"</formula>
    </cfRule>
  </conditionalFormatting>
  <conditionalFormatting sqref="D67">
    <cfRule type="cellIs" dxfId="281" priority="121" operator="equal">
      <formula>"WARN"</formula>
    </cfRule>
  </conditionalFormatting>
  <conditionalFormatting sqref="D70">
    <cfRule type="cellIs" dxfId="279" priority="120" operator="equal">
      <formula>"WARN"</formula>
    </cfRule>
  </conditionalFormatting>
  <conditionalFormatting sqref="D70">
    <cfRule type="cellIs" dxfId="277" priority="119" operator="equal">
      <formula>"WARN"</formula>
    </cfRule>
  </conditionalFormatting>
  <conditionalFormatting sqref="D70">
    <cfRule type="cellIs" dxfId="275" priority="118" operator="equal">
      <formula>"WARN"</formula>
    </cfRule>
  </conditionalFormatting>
  <conditionalFormatting sqref="D73">
    <cfRule type="cellIs" dxfId="273" priority="117" operator="equal">
      <formula>"WARN"</formula>
    </cfRule>
  </conditionalFormatting>
  <conditionalFormatting sqref="D73">
    <cfRule type="cellIs" dxfId="271" priority="116" operator="equal">
      <formula>"WARN"</formula>
    </cfRule>
  </conditionalFormatting>
  <conditionalFormatting sqref="D73">
    <cfRule type="cellIs" dxfId="269" priority="115" operator="equal">
      <formula>"WARN"</formula>
    </cfRule>
  </conditionalFormatting>
  <conditionalFormatting sqref="D103">
    <cfRule type="cellIs" dxfId="267" priority="114" operator="equal">
      <formula>"WARN"</formula>
    </cfRule>
  </conditionalFormatting>
  <conditionalFormatting sqref="D103">
    <cfRule type="cellIs" dxfId="265" priority="113" operator="equal">
      <formula>"WARN"</formula>
    </cfRule>
  </conditionalFormatting>
  <conditionalFormatting sqref="D103">
    <cfRule type="cellIs" dxfId="263" priority="112" operator="equal">
      <formula>"WARN"</formula>
    </cfRule>
  </conditionalFormatting>
  <conditionalFormatting sqref="D106">
    <cfRule type="cellIs" dxfId="261" priority="111" operator="equal">
      <formula>"WARN"</formula>
    </cfRule>
  </conditionalFormatting>
  <conditionalFormatting sqref="D106">
    <cfRule type="cellIs" dxfId="259" priority="110" operator="equal">
      <formula>"WARN"</formula>
    </cfRule>
  </conditionalFormatting>
  <conditionalFormatting sqref="D106">
    <cfRule type="cellIs" dxfId="257" priority="109" operator="equal">
      <formula>"WARN"</formula>
    </cfRule>
  </conditionalFormatting>
  <conditionalFormatting sqref="D106">
    <cfRule type="cellIs" dxfId="255" priority="108" operator="equal">
      <formula>"WARN"</formula>
    </cfRule>
  </conditionalFormatting>
  <conditionalFormatting sqref="D108">
    <cfRule type="cellIs" dxfId="253" priority="107" operator="equal">
      <formula>"WARN"</formula>
    </cfRule>
  </conditionalFormatting>
  <conditionalFormatting sqref="D108">
    <cfRule type="cellIs" dxfId="251" priority="106" operator="equal">
      <formula>"WARN"</formula>
    </cfRule>
  </conditionalFormatting>
  <conditionalFormatting sqref="D108">
    <cfRule type="cellIs" dxfId="249" priority="105" operator="equal">
      <formula>"WARN"</formula>
    </cfRule>
  </conditionalFormatting>
  <conditionalFormatting sqref="D108">
    <cfRule type="cellIs" dxfId="247" priority="104" operator="equal">
      <formula>"WARN"</formula>
    </cfRule>
  </conditionalFormatting>
  <conditionalFormatting sqref="D123">
    <cfRule type="cellIs" dxfId="245" priority="103" operator="equal">
      <formula>"WARN"</formula>
    </cfRule>
  </conditionalFormatting>
  <conditionalFormatting sqref="D123">
    <cfRule type="cellIs" dxfId="243" priority="102" operator="equal">
      <formula>"WARN"</formula>
    </cfRule>
  </conditionalFormatting>
  <conditionalFormatting sqref="D123">
    <cfRule type="cellIs" dxfId="241" priority="101" operator="equal">
      <formula>"WARN"</formula>
    </cfRule>
  </conditionalFormatting>
  <conditionalFormatting sqref="D123">
    <cfRule type="cellIs" dxfId="239" priority="100" operator="equal">
      <formula>"WARN"</formula>
    </cfRule>
  </conditionalFormatting>
  <conditionalFormatting sqref="D127">
    <cfRule type="cellIs" dxfId="237" priority="99" operator="equal">
      <formula>"WARN"</formula>
    </cfRule>
  </conditionalFormatting>
  <conditionalFormatting sqref="D127">
    <cfRule type="cellIs" dxfId="235" priority="98" operator="equal">
      <formula>"WARN"</formula>
    </cfRule>
  </conditionalFormatting>
  <conditionalFormatting sqref="D127">
    <cfRule type="cellIs" dxfId="233" priority="97" operator="equal">
      <formula>"WARN"</formula>
    </cfRule>
  </conditionalFormatting>
  <conditionalFormatting sqref="D127">
    <cfRule type="cellIs" dxfId="231" priority="96" operator="equal">
      <formula>"WARN"</formula>
    </cfRule>
  </conditionalFormatting>
  <conditionalFormatting sqref="D129">
    <cfRule type="cellIs" dxfId="228" priority="95" operator="equal">
      <formula>"WARN"</formula>
    </cfRule>
  </conditionalFormatting>
  <conditionalFormatting sqref="D129">
    <cfRule type="cellIs" dxfId="226" priority="94" operator="equal">
      <formula>"WARN"</formula>
    </cfRule>
  </conditionalFormatting>
  <conditionalFormatting sqref="D129">
    <cfRule type="cellIs" dxfId="224" priority="93" operator="equal">
      <formula>"WARN"</formula>
    </cfRule>
  </conditionalFormatting>
  <conditionalFormatting sqref="D129">
    <cfRule type="cellIs" dxfId="222" priority="92" operator="equal">
      <formula>"WARN"</formula>
    </cfRule>
  </conditionalFormatting>
  <conditionalFormatting sqref="D131">
    <cfRule type="cellIs" dxfId="219" priority="91" operator="equal">
      <formula>"WARN"</formula>
    </cfRule>
  </conditionalFormatting>
  <conditionalFormatting sqref="D131">
    <cfRule type="cellIs" dxfId="217" priority="90" operator="equal">
      <formula>"WARN"</formula>
    </cfRule>
  </conditionalFormatting>
  <conditionalFormatting sqref="D131">
    <cfRule type="cellIs" dxfId="215" priority="89" operator="equal">
      <formula>"WARN"</formula>
    </cfRule>
  </conditionalFormatting>
  <conditionalFormatting sqref="D131">
    <cfRule type="cellIs" dxfId="213" priority="88" operator="equal">
      <formula>"WARN"</formula>
    </cfRule>
  </conditionalFormatting>
  <conditionalFormatting sqref="D133">
    <cfRule type="cellIs" dxfId="210" priority="87" operator="equal">
      <formula>"WARN"</formula>
    </cfRule>
  </conditionalFormatting>
  <conditionalFormatting sqref="D133">
    <cfRule type="cellIs" dxfId="208" priority="86" operator="equal">
      <formula>"WARN"</formula>
    </cfRule>
  </conditionalFormatting>
  <conditionalFormatting sqref="D133">
    <cfRule type="cellIs" dxfId="206" priority="85" operator="equal">
      <formula>"WARN"</formula>
    </cfRule>
  </conditionalFormatting>
  <conditionalFormatting sqref="D133">
    <cfRule type="cellIs" dxfId="204" priority="84" operator="equal">
      <formula>"WARN"</formula>
    </cfRule>
  </conditionalFormatting>
  <conditionalFormatting sqref="D136">
    <cfRule type="cellIs" dxfId="201" priority="83" operator="equal">
      <formula>"WARN"</formula>
    </cfRule>
  </conditionalFormatting>
  <conditionalFormatting sqref="D136">
    <cfRule type="cellIs" dxfId="199" priority="82" operator="equal">
      <formula>"WARN"</formula>
    </cfRule>
  </conditionalFormatting>
  <conditionalFormatting sqref="D136">
    <cfRule type="cellIs" dxfId="197" priority="81" operator="equal">
      <formula>"WARN"</formula>
    </cfRule>
  </conditionalFormatting>
  <conditionalFormatting sqref="D136">
    <cfRule type="cellIs" dxfId="195" priority="80" operator="equal">
      <formula>"WARN"</formula>
    </cfRule>
  </conditionalFormatting>
  <conditionalFormatting sqref="D138">
    <cfRule type="cellIs" dxfId="192" priority="79" operator="equal">
      <formula>"WARN"</formula>
    </cfRule>
  </conditionalFormatting>
  <conditionalFormatting sqref="D138">
    <cfRule type="cellIs" dxfId="190" priority="78" operator="equal">
      <formula>"WARN"</formula>
    </cfRule>
  </conditionalFormatting>
  <conditionalFormatting sqref="D138">
    <cfRule type="cellIs" dxfId="188" priority="77" operator="equal">
      <formula>"WARN"</formula>
    </cfRule>
  </conditionalFormatting>
  <conditionalFormatting sqref="D138">
    <cfRule type="cellIs" dxfId="186" priority="76" operator="equal">
      <formula>"WARN"</formula>
    </cfRule>
  </conditionalFormatting>
  <conditionalFormatting sqref="D140">
    <cfRule type="cellIs" dxfId="183" priority="75" operator="equal">
      <formula>"WARN"</formula>
    </cfRule>
  </conditionalFormatting>
  <conditionalFormatting sqref="D140">
    <cfRule type="cellIs" dxfId="181" priority="74" operator="equal">
      <formula>"WARN"</formula>
    </cfRule>
  </conditionalFormatting>
  <conditionalFormatting sqref="D140">
    <cfRule type="cellIs" dxfId="179" priority="73" operator="equal">
      <formula>"WARN"</formula>
    </cfRule>
  </conditionalFormatting>
  <conditionalFormatting sqref="D140">
    <cfRule type="cellIs" dxfId="177" priority="72" operator="equal">
      <formula>"WARN"</formula>
    </cfRule>
  </conditionalFormatting>
  <conditionalFormatting sqref="D144">
    <cfRule type="cellIs" dxfId="174" priority="71" operator="equal">
      <formula>"WARN"</formula>
    </cfRule>
  </conditionalFormatting>
  <conditionalFormatting sqref="D144">
    <cfRule type="cellIs" dxfId="172" priority="70" operator="equal">
      <formula>"WARN"</formula>
    </cfRule>
  </conditionalFormatting>
  <conditionalFormatting sqref="D144">
    <cfRule type="cellIs" dxfId="170" priority="69" operator="equal">
      <formula>"WARN"</formula>
    </cfRule>
  </conditionalFormatting>
  <conditionalFormatting sqref="D144">
    <cfRule type="cellIs" dxfId="168" priority="68" operator="equal">
      <formula>"WARN"</formula>
    </cfRule>
  </conditionalFormatting>
  <conditionalFormatting sqref="D147">
    <cfRule type="cellIs" dxfId="166" priority="67" operator="equal">
      <formula>"WARN"</formula>
    </cfRule>
  </conditionalFormatting>
  <conditionalFormatting sqref="D147">
    <cfRule type="cellIs" dxfId="164" priority="66" operator="equal">
      <formula>"WARN"</formula>
    </cfRule>
  </conditionalFormatting>
  <conditionalFormatting sqref="D147">
    <cfRule type="cellIs" dxfId="162" priority="65" operator="equal">
      <formula>"WARN"</formula>
    </cfRule>
  </conditionalFormatting>
  <conditionalFormatting sqref="D147">
    <cfRule type="cellIs" dxfId="160" priority="64" operator="equal">
      <formula>"WARN"</formula>
    </cfRule>
  </conditionalFormatting>
  <conditionalFormatting sqref="D147">
    <cfRule type="cellIs" dxfId="158" priority="63" operator="equal">
      <formula>"WARN"</formula>
    </cfRule>
  </conditionalFormatting>
  <conditionalFormatting sqref="D151">
    <cfRule type="cellIs" dxfId="156" priority="62" operator="equal">
      <formula>"WARN"</formula>
    </cfRule>
  </conditionalFormatting>
  <conditionalFormatting sqref="D151">
    <cfRule type="cellIs" dxfId="154" priority="61" operator="equal">
      <formula>"WARN"</formula>
    </cfRule>
  </conditionalFormatting>
  <conditionalFormatting sqref="D151">
    <cfRule type="cellIs" dxfId="152" priority="60" operator="equal">
      <formula>"WARN"</formula>
    </cfRule>
  </conditionalFormatting>
  <conditionalFormatting sqref="D151">
    <cfRule type="cellIs" dxfId="150" priority="59" operator="equal">
      <formula>"WARN"</formula>
    </cfRule>
  </conditionalFormatting>
  <conditionalFormatting sqref="D151">
    <cfRule type="cellIs" dxfId="148" priority="58" operator="equal">
      <formula>"WARN"</formula>
    </cfRule>
  </conditionalFormatting>
  <conditionalFormatting sqref="D162">
    <cfRule type="cellIs" dxfId="146" priority="57" operator="equal">
      <formula>"WARN"</formula>
    </cfRule>
  </conditionalFormatting>
  <conditionalFormatting sqref="D162">
    <cfRule type="cellIs" dxfId="144" priority="56" operator="equal">
      <formula>"WARN"</formula>
    </cfRule>
  </conditionalFormatting>
  <conditionalFormatting sqref="D162">
    <cfRule type="cellIs" dxfId="142" priority="55" operator="equal">
      <formula>"WARN"</formula>
    </cfRule>
  </conditionalFormatting>
  <conditionalFormatting sqref="D162">
    <cfRule type="cellIs" dxfId="140" priority="54" operator="equal">
      <formula>"WARN"</formula>
    </cfRule>
  </conditionalFormatting>
  <conditionalFormatting sqref="D162">
    <cfRule type="cellIs" dxfId="138" priority="53" operator="equal">
      <formula>"WARN"</formula>
    </cfRule>
  </conditionalFormatting>
  <conditionalFormatting sqref="D170">
    <cfRule type="cellIs" dxfId="136" priority="52" operator="equal">
      <formula>"WARN"</formula>
    </cfRule>
  </conditionalFormatting>
  <conditionalFormatting sqref="D170">
    <cfRule type="cellIs" dxfId="134" priority="51" operator="equal">
      <formula>"WARN"</formula>
    </cfRule>
  </conditionalFormatting>
  <conditionalFormatting sqref="D170">
    <cfRule type="cellIs" dxfId="132" priority="50" operator="equal">
      <formula>"WARN"</formula>
    </cfRule>
  </conditionalFormatting>
  <conditionalFormatting sqref="D170">
    <cfRule type="cellIs" dxfId="130" priority="49" operator="equal">
      <formula>"WARN"</formula>
    </cfRule>
  </conditionalFormatting>
  <conditionalFormatting sqref="D170">
    <cfRule type="cellIs" dxfId="128" priority="48" operator="equal">
      <formula>"WARN"</formula>
    </cfRule>
  </conditionalFormatting>
  <conditionalFormatting sqref="D172">
    <cfRule type="cellIs" dxfId="126" priority="47" operator="equal">
      <formula>"WARN"</formula>
    </cfRule>
  </conditionalFormatting>
  <conditionalFormatting sqref="D172">
    <cfRule type="cellIs" dxfId="124" priority="46" operator="equal">
      <formula>"WARN"</formula>
    </cfRule>
  </conditionalFormatting>
  <conditionalFormatting sqref="D172">
    <cfRule type="cellIs" dxfId="122" priority="45" operator="equal">
      <formula>"WARN"</formula>
    </cfRule>
  </conditionalFormatting>
  <conditionalFormatting sqref="D172">
    <cfRule type="cellIs" dxfId="120" priority="44" operator="equal">
      <formula>"WARN"</formula>
    </cfRule>
  </conditionalFormatting>
  <conditionalFormatting sqref="D172">
    <cfRule type="cellIs" dxfId="118" priority="43" operator="equal">
      <formula>"WARN"</formula>
    </cfRule>
  </conditionalFormatting>
  <conditionalFormatting sqref="D179">
    <cfRule type="cellIs" dxfId="116" priority="42" operator="equal">
      <formula>"WARN"</formula>
    </cfRule>
  </conditionalFormatting>
  <conditionalFormatting sqref="D179">
    <cfRule type="cellIs" dxfId="114" priority="41" operator="equal">
      <formula>"WARN"</formula>
    </cfRule>
  </conditionalFormatting>
  <conditionalFormatting sqref="D179">
    <cfRule type="cellIs" dxfId="112" priority="40" operator="equal">
      <formula>"WARN"</formula>
    </cfRule>
  </conditionalFormatting>
  <conditionalFormatting sqref="D179">
    <cfRule type="cellIs" dxfId="110" priority="39" operator="equal">
      <formula>"WARN"</formula>
    </cfRule>
  </conditionalFormatting>
  <conditionalFormatting sqref="D179">
    <cfRule type="cellIs" dxfId="108" priority="38" operator="equal">
      <formula>"WARN"</formula>
    </cfRule>
  </conditionalFormatting>
  <conditionalFormatting sqref="D183">
    <cfRule type="cellIs" dxfId="106" priority="37" operator="equal">
      <formula>"WARN"</formula>
    </cfRule>
  </conditionalFormatting>
  <conditionalFormatting sqref="D183">
    <cfRule type="cellIs" dxfId="104" priority="36" operator="equal">
      <formula>"WARN"</formula>
    </cfRule>
  </conditionalFormatting>
  <conditionalFormatting sqref="D183">
    <cfRule type="cellIs" dxfId="102" priority="35" operator="equal">
      <formula>"WARN"</formula>
    </cfRule>
  </conditionalFormatting>
  <conditionalFormatting sqref="D183">
    <cfRule type="cellIs" dxfId="100" priority="34" operator="equal">
      <formula>"WARN"</formula>
    </cfRule>
  </conditionalFormatting>
  <conditionalFormatting sqref="D183">
    <cfRule type="cellIs" dxfId="98" priority="33" operator="equal">
      <formula>"WARN"</formula>
    </cfRule>
  </conditionalFormatting>
  <conditionalFormatting sqref="D186">
    <cfRule type="cellIs" dxfId="96" priority="32" operator="equal">
      <formula>"WARN"</formula>
    </cfRule>
  </conditionalFormatting>
  <conditionalFormatting sqref="D186">
    <cfRule type="cellIs" dxfId="94" priority="31" operator="equal">
      <formula>"WARN"</formula>
    </cfRule>
  </conditionalFormatting>
  <conditionalFormatting sqref="D186">
    <cfRule type="cellIs" dxfId="92" priority="30" operator="equal">
      <formula>"WARN"</formula>
    </cfRule>
  </conditionalFormatting>
  <conditionalFormatting sqref="D186">
    <cfRule type="cellIs" dxfId="90" priority="29" operator="equal">
      <formula>"WARN"</formula>
    </cfRule>
  </conditionalFormatting>
  <conditionalFormatting sqref="D186">
    <cfRule type="cellIs" dxfId="88" priority="28" operator="equal">
      <formula>"WARN"</formula>
    </cfRule>
  </conditionalFormatting>
  <conditionalFormatting sqref="D191">
    <cfRule type="cellIs" dxfId="86" priority="27" operator="equal">
      <formula>"WARN"</formula>
    </cfRule>
  </conditionalFormatting>
  <conditionalFormatting sqref="D191">
    <cfRule type="cellIs" dxfId="84" priority="26" operator="equal">
      <formula>"WARN"</formula>
    </cfRule>
  </conditionalFormatting>
  <conditionalFormatting sqref="D191">
    <cfRule type="cellIs" dxfId="82" priority="25" operator="equal">
      <formula>"WARN"</formula>
    </cfRule>
  </conditionalFormatting>
  <conditionalFormatting sqref="D191">
    <cfRule type="cellIs" dxfId="80" priority="24" operator="equal">
      <formula>"WARN"</formula>
    </cfRule>
  </conditionalFormatting>
  <conditionalFormatting sqref="D191">
    <cfRule type="cellIs" dxfId="78" priority="23" operator="equal">
      <formula>"WARN"</formula>
    </cfRule>
  </conditionalFormatting>
  <conditionalFormatting sqref="D195">
    <cfRule type="cellIs" dxfId="76" priority="22" operator="equal">
      <formula>"WARN"</formula>
    </cfRule>
  </conditionalFormatting>
  <conditionalFormatting sqref="D195">
    <cfRule type="cellIs" dxfId="74" priority="21" operator="equal">
      <formula>"WARN"</formula>
    </cfRule>
  </conditionalFormatting>
  <conditionalFormatting sqref="D195">
    <cfRule type="cellIs" dxfId="72" priority="20" operator="equal">
      <formula>"WARN"</formula>
    </cfRule>
  </conditionalFormatting>
  <conditionalFormatting sqref="D195">
    <cfRule type="cellIs" dxfId="70" priority="19" operator="equal">
      <formula>"WARN"</formula>
    </cfRule>
  </conditionalFormatting>
  <conditionalFormatting sqref="D195">
    <cfRule type="cellIs" dxfId="68" priority="18" operator="equal">
      <formula>"WARN"</formula>
    </cfRule>
  </conditionalFormatting>
  <conditionalFormatting sqref="D199">
    <cfRule type="cellIs" dxfId="66" priority="17" operator="equal">
      <formula>"WARN"</formula>
    </cfRule>
  </conditionalFormatting>
  <conditionalFormatting sqref="D199">
    <cfRule type="cellIs" dxfId="64" priority="16" operator="equal">
      <formula>"WARN"</formula>
    </cfRule>
  </conditionalFormatting>
  <conditionalFormatting sqref="D199">
    <cfRule type="cellIs" dxfId="62" priority="15" operator="equal">
      <formula>"WARN"</formula>
    </cfRule>
  </conditionalFormatting>
  <conditionalFormatting sqref="D199">
    <cfRule type="cellIs" dxfId="60" priority="14" operator="equal">
      <formula>"WARN"</formula>
    </cfRule>
  </conditionalFormatting>
  <conditionalFormatting sqref="D199">
    <cfRule type="cellIs" dxfId="58" priority="13" operator="equal">
      <formula>"WARN"</formula>
    </cfRule>
  </conditionalFormatting>
  <conditionalFormatting sqref="D85">
    <cfRule type="cellIs" dxfId="23" priority="12" operator="equal">
      <formula>"WARN"</formula>
    </cfRule>
  </conditionalFormatting>
  <conditionalFormatting sqref="D85">
    <cfRule type="cellIs" dxfId="21" priority="11" operator="equal">
      <formula>"WARN"</formula>
    </cfRule>
  </conditionalFormatting>
  <conditionalFormatting sqref="D85">
    <cfRule type="cellIs" dxfId="19" priority="10" operator="equal">
      <formula>"WARN"</formula>
    </cfRule>
  </conditionalFormatting>
  <conditionalFormatting sqref="D85">
    <cfRule type="cellIs" dxfId="17" priority="9" operator="equal">
      <formula>"WARN"</formula>
    </cfRule>
  </conditionalFormatting>
  <conditionalFormatting sqref="D94">
    <cfRule type="cellIs" dxfId="15" priority="8" operator="equal">
      <formula>"WARN"</formula>
    </cfRule>
  </conditionalFormatting>
  <conditionalFormatting sqref="D94">
    <cfRule type="cellIs" dxfId="13" priority="7" operator="equal">
      <formula>"WARN"</formula>
    </cfRule>
  </conditionalFormatting>
  <conditionalFormatting sqref="D94">
    <cfRule type="cellIs" dxfId="11" priority="6" operator="equal">
      <formula>"WARN"</formula>
    </cfRule>
  </conditionalFormatting>
  <conditionalFormatting sqref="D94">
    <cfRule type="cellIs" dxfId="9" priority="5" operator="equal">
      <formula>"WARN"</formula>
    </cfRule>
  </conditionalFormatting>
  <conditionalFormatting sqref="D166">
    <cfRule type="cellIs" dxfId="7" priority="4" operator="equal">
      <formula>"WARN"</formula>
    </cfRule>
  </conditionalFormatting>
  <conditionalFormatting sqref="D166">
    <cfRule type="cellIs" dxfId="5" priority="3" operator="equal">
      <formula>"WARN"</formula>
    </cfRule>
  </conditionalFormatting>
  <conditionalFormatting sqref="D166">
    <cfRule type="cellIs" dxfId="3" priority="2" operator="equal">
      <formula>"WARN"</formula>
    </cfRule>
  </conditionalFormatting>
  <conditionalFormatting sqref="D166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2013-06-18T09:58:40Z</dcterms:modified>
</cp:coreProperties>
</file>