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GitHub\ExcelRTD\python\demo\"/>
    </mc:Choice>
  </mc:AlternateContent>
  <xr:revisionPtr revIDLastSave="0" documentId="13_ncr:1_{CE06F20E-403D-4288-AC15-0B6502758C14}" xr6:coauthVersionLast="45" xr6:coauthVersionMax="45" xr10:uidLastSave="{00000000-0000-0000-0000-000000000000}"/>
  <bookViews>
    <workbookView xWindow="2340" yWindow="225" windowWidth="21600" windowHeight="13260" xr2:uid="{63CB8F70-3810-4775-B712-117A72688CA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2" i="1" l="1"/>
  <c r="L22" i="1"/>
  <c r="K22" i="1"/>
  <c r="B22" i="1"/>
  <c r="C22" i="1"/>
  <c r="D22" i="1"/>
  <c r="E22" i="1"/>
  <c r="F22" i="1"/>
  <c r="I22" i="1"/>
  <c r="J22" i="1"/>
  <c r="N22" i="1"/>
  <c r="O22" i="1"/>
  <c r="P2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2" i="1"/>
  <c r="G22" i="1" l="1"/>
  <c r="H22" i="1"/>
  <c r="B6" i="1"/>
  <c r="C6" i="1"/>
  <c r="H6" i="1" s="1"/>
  <c r="D6" i="1"/>
  <c r="E6" i="1"/>
  <c r="F6" i="1"/>
  <c r="I6" i="1"/>
  <c r="J6" i="1"/>
  <c r="N6" i="1"/>
  <c r="O6" i="1"/>
  <c r="P6" i="1"/>
  <c r="B3" i="1"/>
  <c r="C3" i="1"/>
  <c r="H3" i="1" s="1"/>
  <c r="D3" i="1"/>
  <c r="E3" i="1"/>
  <c r="F3" i="1"/>
  <c r="I3" i="1"/>
  <c r="J3" i="1"/>
  <c r="N3" i="1"/>
  <c r="O3" i="1"/>
  <c r="P3" i="1"/>
  <c r="B30" i="1"/>
  <c r="C30" i="1"/>
  <c r="H30" i="1" s="1"/>
  <c r="D30" i="1"/>
  <c r="E30" i="1"/>
  <c r="F30" i="1"/>
  <c r="I30" i="1"/>
  <c r="J30" i="1"/>
  <c r="N30" i="1"/>
  <c r="O30" i="1"/>
  <c r="P30" i="1"/>
  <c r="B7" i="1"/>
  <c r="C7" i="1"/>
  <c r="H7" i="1" s="1"/>
  <c r="D7" i="1"/>
  <c r="E7" i="1"/>
  <c r="F7" i="1"/>
  <c r="I7" i="1"/>
  <c r="J7" i="1"/>
  <c r="N7" i="1"/>
  <c r="O7" i="1"/>
  <c r="P7" i="1"/>
  <c r="G7" i="1" l="1"/>
  <c r="G30" i="1"/>
  <c r="G3" i="1"/>
  <c r="G6" i="1"/>
  <c r="D51" i="1"/>
  <c r="B4" i="1"/>
  <c r="B5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3" i="1"/>
  <c r="B24" i="1"/>
  <c r="B25" i="1"/>
  <c r="B26" i="1"/>
  <c r="B27" i="1"/>
  <c r="B28" i="1"/>
  <c r="B29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2" i="1"/>
  <c r="P4" i="1"/>
  <c r="P5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3" i="1"/>
  <c r="P24" i="1"/>
  <c r="P25" i="1"/>
  <c r="P26" i="1"/>
  <c r="P27" i="1"/>
  <c r="P28" i="1"/>
  <c r="P29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2" i="1"/>
  <c r="C5" i="1"/>
  <c r="H5" i="1" s="1"/>
  <c r="D5" i="1"/>
  <c r="E5" i="1"/>
  <c r="F5" i="1"/>
  <c r="I5" i="1"/>
  <c r="J5" i="1"/>
  <c r="N5" i="1"/>
  <c r="O5" i="1"/>
  <c r="C44" i="1"/>
  <c r="H44" i="1" s="1"/>
  <c r="D44" i="1"/>
  <c r="E44" i="1"/>
  <c r="F44" i="1"/>
  <c r="I44" i="1"/>
  <c r="J44" i="1"/>
  <c r="N44" i="1"/>
  <c r="O44" i="1"/>
  <c r="C2" i="1"/>
  <c r="H2" i="1" s="1"/>
  <c r="D2" i="1"/>
  <c r="E2" i="1"/>
  <c r="F2" i="1"/>
  <c r="I2" i="1"/>
  <c r="J2" i="1"/>
  <c r="N2" i="1"/>
  <c r="O2" i="1"/>
  <c r="F2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4" i="1"/>
  <c r="F25" i="1"/>
  <c r="F26" i="1"/>
  <c r="F27" i="1"/>
  <c r="F31" i="1"/>
  <c r="F32" i="1"/>
  <c r="F33" i="1"/>
  <c r="F34" i="1"/>
  <c r="F35" i="1"/>
  <c r="F36" i="1"/>
  <c r="F38" i="1"/>
  <c r="F39" i="1"/>
  <c r="F40" i="1"/>
  <c r="F41" i="1"/>
  <c r="F42" i="1"/>
  <c r="F43" i="1"/>
  <c r="F46" i="1"/>
  <c r="F47" i="1"/>
  <c r="F48" i="1"/>
  <c r="F49" i="1"/>
  <c r="F50" i="1"/>
  <c r="F51" i="1"/>
  <c r="F29" i="1"/>
  <c r="F45" i="1"/>
  <c r="F8" i="1"/>
  <c r="F37" i="1"/>
  <c r="F4" i="1"/>
  <c r="F23" i="1"/>
  <c r="J2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4" i="1"/>
  <c r="J25" i="1"/>
  <c r="J26" i="1"/>
  <c r="J27" i="1"/>
  <c r="J31" i="1"/>
  <c r="J32" i="1"/>
  <c r="J33" i="1"/>
  <c r="J34" i="1"/>
  <c r="J35" i="1"/>
  <c r="J36" i="1"/>
  <c r="J38" i="1"/>
  <c r="J39" i="1"/>
  <c r="J40" i="1"/>
  <c r="J41" i="1"/>
  <c r="J42" i="1"/>
  <c r="J43" i="1"/>
  <c r="J46" i="1"/>
  <c r="J47" i="1"/>
  <c r="J48" i="1"/>
  <c r="J49" i="1"/>
  <c r="J50" i="1"/>
  <c r="J51" i="1"/>
  <c r="J29" i="1"/>
  <c r="J45" i="1"/>
  <c r="J8" i="1"/>
  <c r="J37" i="1"/>
  <c r="J4" i="1"/>
  <c r="J23" i="1"/>
  <c r="C4" i="1"/>
  <c r="H4" i="1" s="1"/>
  <c r="D4" i="1"/>
  <c r="E4" i="1"/>
  <c r="I4" i="1"/>
  <c r="N4" i="1"/>
  <c r="O4" i="1"/>
  <c r="C37" i="1"/>
  <c r="H37" i="1" s="1"/>
  <c r="D37" i="1"/>
  <c r="E37" i="1"/>
  <c r="I37" i="1"/>
  <c r="N37" i="1"/>
  <c r="O37" i="1"/>
  <c r="C8" i="1"/>
  <c r="H8" i="1" s="1"/>
  <c r="D8" i="1"/>
  <c r="E8" i="1"/>
  <c r="I8" i="1"/>
  <c r="N8" i="1"/>
  <c r="O8" i="1"/>
  <c r="G4" i="1" l="1"/>
  <c r="G8" i="1"/>
  <c r="G2" i="1"/>
  <c r="G44" i="1"/>
  <c r="G5" i="1"/>
  <c r="G37" i="1"/>
  <c r="N2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4" i="1"/>
  <c r="N25" i="1"/>
  <c r="N26" i="1"/>
  <c r="N27" i="1"/>
  <c r="N31" i="1"/>
  <c r="N32" i="1"/>
  <c r="N33" i="1"/>
  <c r="N34" i="1"/>
  <c r="N35" i="1"/>
  <c r="N36" i="1"/>
  <c r="N38" i="1"/>
  <c r="N39" i="1"/>
  <c r="N40" i="1"/>
  <c r="N41" i="1"/>
  <c r="N42" i="1"/>
  <c r="N43" i="1"/>
  <c r="N46" i="1"/>
  <c r="N47" i="1"/>
  <c r="N48" i="1"/>
  <c r="N49" i="1"/>
  <c r="N50" i="1"/>
  <c r="N51" i="1"/>
  <c r="N29" i="1"/>
  <c r="N45" i="1"/>
  <c r="N23" i="1"/>
  <c r="O10" i="1"/>
  <c r="O28" i="1" l="1"/>
  <c r="O9" i="1"/>
  <c r="O11" i="1"/>
  <c r="O12" i="1"/>
  <c r="O13" i="1"/>
  <c r="O14" i="1"/>
  <c r="O15" i="1"/>
  <c r="O16" i="1"/>
  <c r="O17" i="1"/>
  <c r="O18" i="1"/>
  <c r="O19" i="1"/>
  <c r="O20" i="1"/>
  <c r="O21" i="1"/>
  <c r="O24" i="1"/>
  <c r="O25" i="1"/>
  <c r="O26" i="1"/>
  <c r="O27" i="1"/>
  <c r="O31" i="1"/>
  <c r="O32" i="1"/>
  <c r="O33" i="1"/>
  <c r="O34" i="1"/>
  <c r="O35" i="1"/>
  <c r="O36" i="1"/>
  <c r="O38" i="1"/>
  <c r="O39" i="1"/>
  <c r="O40" i="1"/>
  <c r="O41" i="1"/>
  <c r="O42" i="1"/>
  <c r="O43" i="1"/>
  <c r="O46" i="1"/>
  <c r="O47" i="1"/>
  <c r="O48" i="1"/>
  <c r="O49" i="1"/>
  <c r="O50" i="1"/>
  <c r="O51" i="1"/>
  <c r="O29" i="1"/>
  <c r="O45" i="1"/>
  <c r="O23" i="1"/>
  <c r="E28" i="1" l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4" i="1"/>
  <c r="E25" i="1"/>
  <c r="E26" i="1"/>
  <c r="E27" i="1"/>
  <c r="E31" i="1"/>
  <c r="E32" i="1"/>
  <c r="E33" i="1"/>
  <c r="E34" i="1"/>
  <c r="E35" i="1"/>
  <c r="E36" i="1"/>
  <c r="E38" i="1"/>
  <c r="E39" i="1"/>
  <c r="E40" i="1"/>
  <c r="E41" i="1"/>
  <c r="E42" i="1"/>
  <c r="E43" i="1"/>
  <c r="E46" i="1"/>
  <c r="E47" i="1"/>
  <c r="E48" i="1"/>
  <c r="E49" i="1"/>
  <c r="E50" i="1"/>
  <c r="E51" i="1"/>
  <c r="E29" i="1"/>
  <c r="E45" i="1"/>
  <c r="I2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4" i="1"/>
  <c r="I25" i="1"/>
  <c r="I26" i="1"/>
  <c r="I27" i="1"/>
  <c r="I31" i="1"/>
  <c r="I32" i="1"/>
  <c r="I33" i="1"/>
  <c r="I34" i="1"/>
  <c r="I35" i="1"/>
  <c r="I36" i="1"/>
  <c r="I38" i="1"/>
  <c r="I39" i="1"/>
  <c r="I40" i="1"/>
  <c r="I41" i="1"/>
  <c r="I42" i="1"/>
  <c r="I43" i="1"/>
  <c r="I46" i="1"/>
  <c r="I47" i="1"/>
  <c r="I48" i="1"/>
  <c r="I49" i="1"/>
  <c r="I50" i="1"/>
  <c r="I51" i="1"/>
  <c r="I29" i="1"/>
  <c r="I45" i="1"/>
  <c r="E23" i="1"/>
  <c r="I23" i="1"/>
  <c r="D2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4" i="1"/>
  <c r="D25" i="1"/>
  <c r="D26" i="1"/>
  <c r="D27" i="1"/>
  <c r="D31" i="1"/>
  <c r="D32" i="1"/>
  <c r="D33" i="1"/>
  <c r="D34" i="1"/>
  <c r="D35" i="1"/>
  <c r="D36" i="1"/>
  <c r="D38" i="1"/>
  <c r="D39" i="1"/>
  <c r="D40" i="1"/>
  <c r="D41" i="1"/>
  <c r="D42" i="1"/>
  <c r="D43" i="1"/>
  <c r="D46" i="1"/>
  <c r="D47" i="1"/>
  <c r="D48" i="1"/>
  <c r="D49" i="1"/>
  <c r="D50" i="1"/>
  <c r="D29" i="1"/>
  <c r="D45" i="1"/>
  <c r="D23" i="1"/>
  <c r="C28" i="1"/>
  <c r="H28" i="1" s="1"/>
  <c r="C9" i="1"/>
  <c r="H9" i="1" s="1"/>
  <c r="C10" i="1"/>
  <c r="H10" i="1" s="1"/>
  <c r="C11" i="1"/>
  <c r="H11" i="1" s="1"/>
  <c r="C12" i="1"/>
  <c r="H12" i="1" s="1"/>
  <c r="C13" i="1"/>
  <c r="H13" i="1" s="1"/>
  <c r="C14" i="1"/>
  <c r="H14" i="1" s="1"/>
  <c r="C15" i="1"/>
  <c r="H15" i="1" s="1"/>
  <c r="C16" i="1"/>
  <c r="H16" i="1" s="1"/>
  <c r="C17" i="1"/>
  <c r="H17" i="1" s="1"/>
  <c r="C18" i="1"/>
  <c r="H18" i="1" s="1"/>
  <c r="C19" i="1"/>
  <c r="H19" i="1" s="1"/>
  <c r="C20" i="1"/>
  <c r="H20" i="1" s="1"/>
  <c r="C21" i="1"/>
  <c r="H21" i="1" s="1"/>
  <c r="C24" i="1"/>
  <c r="H24" i="1" s="1"/>
  <c r="C25" i="1"/>
  <c r="H25" i="1" s="1"/>
  <c r="C26" i="1"/>
  <c r="H26" i="1" s="1"/>
  <c r="C27" i="1"/>
  <c r="H27" i="1" s="1"/>
  <c r="C31" i="1"/>
  <c r="H31" i="1" s="1"/>
  <c r="C32" i="1"/>
  <c r="H32" i="1" s="1"/>
  <c r="C33" i="1"/>
  <c r="H33" i="1" s="1"/>
  <c r="C34" i="1"/>
  <c r="H34" i="1" s="1"/>
  <c r="C35" i="1"/>
  <c r="H35" i="1" s="1"/>
  <c r="C36" i="1"/>
  <c r="H36" i="1" s="1"/>
  <c r="C38" i="1"/>
  <c r="H38" i="1" s="1"/>
  <c r="C39" i="1"/>
  <c r="H39" i="1" s="1"/>
  <c r="C40" i="1"/>
  <c r="H40" i="1" s="1"/>
  <c r="C41" i="1"/>
  <c r="H41" i="1" s="1"/>
  <c r="C42" i="1"/>
  <c r="H42" i="1" s="1"/>
  <c r="C43" i="1"/>
  <c r="H43" i="1" s="1"/>
  <c r="C46" i="1"/>
  <c r="H46" i="1" s="1"/>
  <c r="C47" i="1"/>
  <c r="H47" i="1" s="1"/>
  <c r="C48" i="1"/>
  <c r="H48" i="1" s="1"/>
  <c r="C49" i="1"/>
  <c r="H49" i="1" s="1"/>
  <c r="C50" i="1"/>
  <c r="H50" i="1" s="1"/>
  <c r="C51" i="1"/>
  <c r="H51" i="1" s="1"/>
  <c r="C29" i="1"/>
  <c r="H29" i="1" s="1"/>
  <c r="C45" i="1"/>
  <c r="H45" i="1" s="1"/>
  <c r="C23" i="1"/>
  <c r="H23" i="1" s="1"/>
  <c r="G29" i="1" l="1"/>
  <c r="G18" i="1"/>
  <c r="G10" i="1"/>
  <c r="G39" i="1"/>
  <c r="G40" i="1"/>
  <c r="G27" i="1"/>
  <c r="G16" i="1"/>
  <c r="G35" i="1"/>
  <c r="G13" i="1"/>
  <c r="G26" i="1"/>
  <c r="G31" i="1"/>
  <c r="G41" i="1"/>
  <c r="G49" i="1"/>
  <c r="G17" i="1"/>
  <c r="G9" i="1"/>
  <c r="G11" i="1"/>
  <c r="G50" i="1"/>
  <c r="G48" i="1"/>
  <c r="G38" i="1"/>
  <c r="G28" i="1"/>
  <c r="G47" i="1"/>
  <c r="G32" i="1"/>
  <c r="G36" i="1"/>
  <c r="G46" i="1"/>
  <c r="G24" i="1"/>
  <c r="G14" i="1"/>
  <c r="G19" i="1"/>
  <c r="G25" i="1"/>
  <c r="G15" i="1"/>
  <c r="G23" i="1"/>
  <c r="G45" i="1"/>
  <c r="G43" i="1"/>
  <c r="G34" i="1"/>
  <c r="G21" i="1"/>
  <c r="G51" i="1"/>
  <c r="G42" i="1"/>
  <c r="G33" i="1"/>
  <c r="G20" i="1"/>
  <c r="G12" i="1"/>
</calcChain>
</file>

<file path=xl/sharedStrings.xml><?xml version="1.0" encoding="utf-8"?>
<sst xmlns="http://schemas.openxmlformats.org/spreadsheetml/2006/main" count="66" uniqueCount="66">
  <si>
    <t>total-volume</t>
  </si>
  <si>
    <t>last-price</t>
  </si>
  <si>
    <t>ticker</t>
  </si>
  <si>
    <t>MSFT</t>
  </si>
  <si>
    <t>INTC</t>
  </si>
  <si>
    <t>NVDA</t>
  </si>
  <si>
    <t>GD</t>
  </si>
  <si>
    <t>GLD</t>
  </si>
  <si>
    <t>GOOG</t>
  </si>
  <si>
    <t>IQ</t>
  </si>
  <si>
    <t>JD</t>
  </si>
  <si>
    <t>JNJ</t>
  </si>
  <si>
    <t>LYB</t>
  </si>
  <si>
    <t>MA</t>
  </si>
  <si>
    <t>MDP</t>
  </si>
  <si>
    <t>MDT</t>
  </si>
  <si>
    <t>MMM</t>
  </si>
  <si>
    <t>MO</t>
  </si>
  <si>
    <t>NEM</t>
  </si>
  <si>
    <t>NFLX</t>
  </si>
  <si>
    <t>NOK</t>
  </si>
  <si>
    <t>NUE</t>
  </si>
  <si>
    <t>PEP</t>
  </si>
  <si>
    <t>PFE</t>
  </si>
  <si>
    <t>PM</t>
  </si>
  <si>
    <t>PRU</t>
  </si>
  <si>
    <t>PYPL</t>
  </si>
  <si>
    <t>QQQ</t>
  </si>
  <si>
    <t>SCCO</t>
  </si>
  <si>
    <t>SHOP</t>
  </si>
  <si>
    <t>SNA</t>
  </si>
  <si>
    <t>SPG</t>
  </si>
  <si>
    <t>SPY</t>
  </si>
  <si>
    <t>T</t>
  </si>
  <si>
    <t>TSLA</t>
  </si>
  <si>
    <t>TWTR</t>
  </si>
  <si>
    <t>V</t>
  </si>
  <si>
    <t>VIAC</t>
  </si>
  <si>
    <t>VTR</t>
  </si>
  <si>
    <t>VZ</t>
  </si>
  <si>
    <t>PAC</t>
  </si>
  <si>
    <t>TQQQ</t>
  </si>
  <si>
    <t>bid-price</t>
  </si>
  <si>
    <t>ask-price</t>
  </si>
  <si>
    <t>dividend-date</t>
  </si>
  <si>
    <t>dividend-yield</t>
  </si>
  <si>
    <t>CARR</t>
  </si>
  <si>
    <t>RTX</t>
  </si>
  <si>
    <t>ASHR</t>
  </si>
  <si>
    <t>pe-ratio</t>
  </si>
  <si>
    <t>close-price</t>
  </si>
  <si>
    <t>AAPL</t>
  </si>
  <si>
    <t>TCEHY</t>
  </si>
  <si>
    <t>BABA</t>
  </si>
  <si>
    <t>volatility</t>
  </si>
  <si>
    <t>description</t>
  </si>
  <si>
    <t>trade-time</t>
  </si>
  <si>
    <t>BND</t>
  </si>
  <si>
    <t>PANW</t>
  </si>
  <si>
    <t>ABBV</t>
  </si>
  <si>
    <t>BMY</t>
  </si>
  <si>
    <t>quote-time</t>
  </si>
  <si>
    <t>quote-day</t>
  </si>
  <si>
    <t>MPNGF</t>
  </si>
  <si>
    <t>chg %</t>
  </si>
  <si>
    <t>chg 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</si>
</sst>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yyyy\-mm\-dd;@"/>
    <numFmt numFmtId="165" formatCode="0.000"/>
    <numFmt numFmtId="166" formatCode="0.0000"/>
    <numFmt numFmtId="167" formatCode="[$-F400]h:mm:ss\ AM/PM"/>
    <numFmt numFmtId="168" formatCode="h:mm:ss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4" fontId="0" fillId="0" borderId="0" xfId="0" applyNumberFormat="1"/>
    <xf numFmtId="22" fontId="0" fillId="0" borderId="0" xfId="0" applyNumberFormat="1"/>
    <xf numFmtId="167" fontId="0" fillId="0" borderId="0" xfId="0" applyNumberFormat="1"/>
    <xf numFmtId="168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14">
    <dxf>
      <numFmt numFmtId="2" formatCode="0.00"/>
    </dxf>
    <dxf>
      <numFmt numFmtId="2" formatCode="0.00"/>
    </dxf>
    <dxf>
      <numFmt numFmtId="165" formatCode="0.000"/>
    </dxf>
    <dxf>
      <numFmt numFmtId="164" formatCode="yyyy\-mm\-dd;@"/>
    </dxf>
    <dxf>
      <numFmt numFmtId="2" formatCode="0.00"/>
    </dxf>
    <dxf>
      <numFmt numFmtId="2" formatCode="0.00"/>
    </dxf>
    <dxf>
      <numFmt numFmtId="1" formatCode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4" formatCode="yyyy\-mm\-dd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td.rtd">
      <tp>
        <v>69.92</v>
        <stp/>
        <stp>TCEHY</stp>
        <stp>bid-price</stp>
        <tr r="D44" s="1"/>
      </tp>
      <tp>
        <v>18498</v>
        <stp/>
        <stp>MPNGF</stp>
        <stp>quote-day</stp>
        <tr r="K22" s="1"/>
      </tp>
      <tp>
        <v>70078</v>
        <stp/>
        <stp>MPNGF</stp>
        <stp>total-volume</stp>
        <tr r="I22" s="1"/>
      </tp>
      <tp t="s">
        <v>2020-08-24 00:00:00.000</v>
        <stp/>
        <stp>PRU</stp>
        <stp>dividend-date</stp>
        <tr r="O34" s="1"/>
      </tp>
      <tp>
        <v>1.49E-2</v>
        <stp/>
        <stp>T</stp>
        <stp>volatility</stp>
        <tr r="P43" s="1"/>
      </tp>
      <tp>
        <v>1.8499999999999999E-2</v>
        <stp/>
        <stp>V</stp>
        <stp>volatility</stp>
        <tr r="P48" s="1"/>
      </tp>
      <tp t="s">
        <v>2020-06-25 00:00:00.000</v>
        <stp/>
        <stp>MDT</stp>
        <stp>dividend-date</stp>
        <tr r="O19" s="1"/>
      </tp>
      <tp>
        <v>69.55</v>
        <stp/>
        <stp>TCEHY</stp>
        <stp>close-price</stp>
        <tr r="F44" s="1"/>
      </tp>
      <tp t="s">
        <v>2020-06-30 00:00:00.000</v>
        <stp/>
        <stp>VTR</stp>
        <stp>dividend-date</stp>
        <tr r="O50" s="1"/>
      </tp>
      <tp t="s">
        <v>2020-06-22 00:00:00.000</v>
        <stp/>
        <stp>QQQ</stp>
        <stp>dividend-date</stp>
        <tr r="O36" s="1"/>
      </tp>
      <tp>
        <v>34.07</v>
        <stp/>
        <stp>MPNGF</stp>
        <stp>bid-price</stp>
        <tr r="D22" s="1"/>
      </tp>
      <tp>
        <v>18498</v>
        <stp/>
        <stp>TCEHY</stp>
        <stp>quote-day</stp>
        <tr r="K44" s="1"/>
      </tp>
      <tp t="s">
        <v xml:space="preserve"> </v>
        <stp/>
        <stp>MDP</stp>
        <stp>dividend-date</stp>
        <tr r="O18" s="1"/>
      </tp>
      <tp t="s">
        <v>2020-09-03 00:00:00.000</v>
        <stp/>
        <stp>PEP</stp>
        <stp>dividend-date</stp>
        <tr r="O31" s="1"/>
      </tp>
      <tp>
        <v>57625</v>
        <stp/>
        <stp>T</stp>
        <stp>trade-time</stp>
        <tr r="M43" s="1"/>
      </tp>
      <tp>
        <v>57623</v>
        <stp/>
        <stp>V</stp>
        <stp>trade-time</stp>
        <tr r="M48" s="1"/>
      </tp>
      <tp>
        <v>34.200000000000003</v>
        <stp/>
        <stp>MPNGF</stp>
        <stp>ask-price</stp>
        <tr r="E22" s="1"/>
      </tp>
      <tp t="s">
        <v>General Dynamics Corporation Common Stock</v>
        <stp/>
        <stp>GD</stp>
        <stp>description</stp>
        <tr r="B9" s="1"/>
      </tp>
      <tp t="s">
        <v>JD.com, Inc. - American Depositary Shares</v>
        <stp/>
        <stp>JD</stp>
        <stp>description</stp>
        <tr r="B14" s="1"/>
      </tp>
      <tp t="s">
        <v>iQIYI, Inc. - American Depositary Shares</v>
        <stp/>
        <stp>IQ</stp>
        <stp>description</stp>
        <tr r="B13" s="1"/>
      </tp>
      <tp t="s">
        <v>Altria Group, Inc.</v>
        <stp/>
        <stp>MO</stp>
        <stp>description</stp>
        <tr r="B21" s="1"/>
      </tp>
      <tp t="s">
        <v>Mastercard Incorporated Common Stock</v>
        <stp/>
        <stp>MA</stp>
        <stp>description</stp>
        <tr r="B17" s="1"/>
      </tp>
      <tp t="s">
        <v>Philip Morris International Inc Common Stock</v>
        <stp/>
        <stp>PM</stp>
        <stp>description</stp>
        <tr r="B33" s="1"/>
      </tp>
      <tp t="s">
        <v>Verizon Communications Inc. Common Stock</v>
        <stp/>
        <stp>VZ</stp>
        <stp>description</stp>
        <tr r="B51" s="1"/>
      </tp>
      <tp t="s">
        <v>2020-07-02 00:00:00.000</v>
        <stp/>
        <stp>BMY</stp>
        <stp>dividend-date</stp>
        <tr r="O6" s="1"/>
      </tp>
      <tp t="s">
        <v>2020-06-19 00:00:00.000</v>
        <stp/>
        <stp>SPY</stp>
        <stp>dividend-date</stp>
        <tr r="O42" s="1"/>
      </tp>
      <tp>
        <v>2955318</v>
        <stp/>
        <stp>TCEHY</stp>
        <stp>total-volume</stp>
        <tr r="I44" s="1"/>
      </tp>
      <tp t="s">
        <v>2020-08-13 00:00:00.000</v>
        <stp/>
        <stp>RTX</stp>
        <stp>dividend-date</stp>
        <tr r="O37" s="1"/>
      </tp>
      <tp>
        <v>69.959999999999994</v>
        <stp/>
        <stp>TCEHY</stp>
        <stp>ask-price</stp>
        <tr r="E44" s="1"/>
      </tp>
      <tp>
        <v>32.479999999999997</v>
        <stp/>
        <stp>MPNGF</stp>
        <stp>close-price</stp>
        <tr r="F22" s="1"/>
      </tp>
      <tp t="s">
        <v>2020-07-09 00:00:00.000</v>
        <stp/>
        <stp>SPG</stp>
        <stp>dividend-date</stp>
        <tr r="O41" s="1"/>
      </tp>
      <tp>
        <v>2.89</v>
        <stp/>
        <stp>BMY</stp>
        <stp>dividend-yield</stp>
        <tr r="N6" s="1"/>
      </tp>
      <tp>
        <v>2.4</v>
        <stp/>
        <stp>BND</stp>
        <stp>dividend-yield</stp>
        <tr r="N7" s="1"/>
      </tp>
      <tp t="e">
        <v>#N/A</v>
        <stp/>
        <stp>GLD</stp>
        <stp>dividend-yield</stp>
        <tr r="N10" s="1"/>
      </tp>
      <tp>
        <v>2.64</v>
        <stp/>
        <stp>JNJ</stp>
        <stp>dividend-yield</stp>
        <tr r="N15" s="1"/>
      </tp>
      <tp>
        <v>2.35</v>
        <stp/>
        <stp>MDT</stp>
        <stp>dividend-yield</stp>
        <tr r="N19" s="1"/>
      </tp>
      <tp t="e">
        <v>#N/A</v>
        <stp/>
        <stp>MDP</stp>
        <stp>dividend-yield</stp>
        <tr r="N18" s="1"/>
      </tp>
      <tp>
        <v>3.64</v>
        <stp/>
        <stp>MMM</stp>
        <stp>dividend-yield</stp>
        <tr r="N20" s="1"/>
      </tp>
      <tp>
        <v>6.4</v>
        <stp/>
        <stp>LYB</stp>
        <stp>dividend-yield</stp>
        <tr r="N16" s="1"/>
      </tp>
      <tp>
        <v>3.6</v>
        <stp/>
        <stp>NUE</stp>
        <stp>dividend-yield</stp>
        <tr r="N27" s="1"/>
      </tp>
      <tp>
        <v>1.53</v>
        <stp/>
        <stp>NEM</stp>
        <stp>dividend-yield</stp>
        <tr r="N24" s="1"/>
      </tp>
      <tp t="e">
        <v>#N/A</v>
        <stp/>
        <stp>NOK</stp>
        <stp>dividend-yield</stp>
        <tr r="N26" s="1"/>
      </tp>
      <tp>
        <v>0.57999999999999996</v>
        <stp/>
        <stp>QQQ</stp>
        <stp>dividend-yield</stp>
        <tr r="N36" s="1"/>
      </tp>
      <tp>
        <v>6.53</v>
        <stp/>
        <stp>PRU</stp>
        <stp>dividend-yield</stp>
        <tr r="N34" s="1"/>
      </tp>
      <tp t="e">
        <v>#N/A</v>
        <stp/>
        <stp>PAC</stp>
        <stp>dividend-yield</stp>
        <tr r="N29" s="1"/>
      </tp>
      <tp>
        <v>3</v>
        <stp/>
        <stp>PEP</stp>
        <stp>dividend-yield</stp>
        <tr r="N31" s="1"/>
      </tp>
      <tp>
        <v>3.91</v>
        <stp/>
        <stp>PFE</stp>
        <stp>dividend-yield</stp>
        <tr r="N32" s="1"/>
      </tp>
      <tp>
        <v>1.69</v>
        <stp/>
        <stp>SPY</stp>
        <stp>dividend-yield</stp>
        <tr r="N42" s="1"/>
      </tp>
      <tp>
        <v>8.06</v>
        <stp/>
        <stp>SPG</stp>
        <stp>dividend-yield</stp>
        <tr r="N41" s="1"/>
      </tp>
      <tp>
        <v>2.92</v>
        <stp/>
        <stp>SNA</stp>
        <stp>dividend-yield</stp>
        <tr r="N40" s="1"/>
      </tp>
      <tp>
        <v>3.15</v>
        <stp/>
        <stp>RTX</stp>
        <stp>dividend-yield</stp>
        <tr r="N37" s="1"/>
      </tp>
      <tp>
        <v>4.32</v>
        <stp/>
        <stp>VTR</stp>
        <stp>dividend-yield</stp>
        <tr r="N50" s="1"/>
      </tp>
      <tp t="s">
        <v>2020-06-29 00:00:00.000</v>
        <stp/>
        <stp>NUE</stp>
        <stp>dividend-date</stp>
        <tr r="O27" s="1"/>
      </tp>
      <tp t="s">
        <v>2020-07-30 00:00:00.000</v>
        <stp/>
        <stp>PFE</stp>
        <stp>dividend-date</stp>
        <tr r="O32" s="1"/>
      </tp>
      <tp t="s">
        <v>2020-08-03 00:00:00.000</v>
        <stp/>
        <stp>BND</stp>
        <stp>dividend-date</stp>
        <tr r="O7" s="1"/>
      </tp>
      <tp t="s">
        <v xml:space="preserve"> </v>
        <stp/>
        <stp>GLD</stp>
        <stp>dividend-date</stp>
        <tr r="O10" s="1"/>
      </tp>
      <tp t="s">
        <v xml:space="preserve"> </v>
        <stp/>
        <stp>PAC</stp>
        <stp>dividend-date</stp>
        <tr r="O29" s="1"/>
      </tp>
      <tp t="s">
        <v>Tencent Holdings Limited Unsponsored ADR Representing B Shares (Cayman Islands)</v>
        <stp/>
        <stp>TCEHY</stp>
        <stp>description</stp>
        <tr r="B44" s="1"/>
      </tp>
      <tp t="s">
        <v>2020-06-05 00:00:00.000</v>
        <stp/>
        <stp>LYB</stp>
        <stp>dividend-date</stp>
        <tr r="O16" s="1"/>
      </tp>
      <tp t="s">
        <v>2020-08-19 00:00:00.000</v>
        <stp/>
        <stp>SNA</stp>
        <stp>dividend-date</stp>
        <tr r="O40" s="1"/>
      </tp>
      <tp>
        <v>30.05</v>
        <stp/>
        <stp>T</stp>
        <stp>last-price</stp>
        <tr r="C43" s="1"/>
      </tp>
      <tp>
        <v>206.43</v>
        <stp/>
        <stp>V</stp>
        <stp>last-price</stp>
        <tr r="C48" s="1"/>
      </tp>
      <tp>
        <v>57623</v>
        <stp/>
        <stp>V</stp>
        <stp>quote-time</stp>
        <tr r="L48" s="1"/>
      </tp>
      <tp>
        <v>57621</v>
        <stp/>
        <stp>T</stp>
        <stp>quote-time</stp>
        <tr r="L43" s="1"/>
      </tp>
      <tp>
        <v>149.81</v>
        <stp/>
        <stp>GD</stp>
        <stp>close-price</stp>
        <tr r="F9" s="1"/>
      </tp>
      <tp>
        <v>74.98</v>
        <stp/>
        <stp>JD</stp>
        <stp>close-price</stp>
        <tr r="F14" s="1"/>
      </tp>
      <tp>
        <v>19.02</v>
        <stp/>
        <stp>IQ</stp>
        <stp>close-price</stp>
        <tr r="F13" s="1"/>
      </tp>
      <tp>
        <v>43.46</v>
        <stp/>
        <stp>MO</stp>
        <stp>close-price</stp>
        <tr r="F21" s="1"/>
      </tp>
      <tp>
        <v>337.1</v>
        <stp/>
        <stp>MA</stp>
        <stp>close-price</stp>
        <tr r="F17" s="1"/>
      </tp>
      <tp>
        <v>78.06</v>
        <stp/>
        <stp>PM</stp>
        <stp>close-price</stp>
        <tr r="F33" s="1"/>
      </tp>
      <tp>
        <v>58.99</v>
        <stp/>
        <stp>VZ</stp>
        <stp>close-price</stp>
        <tr r="F51" s="1"/>
      </tp>
      <tp t="s">
        <v>2020-08-21 00:00:00.000</v>
        <stp/>
        <stp>MMM</stp>
        <stp>dividend-date</stp>
        <tr r="O20" s="1"/>
      </tp>
      <tp t="s">
        <v>2020-09-09 00:00:00.000</v>
        <stp/>
        <stp>NEM</stp>
        <stp>dividend-date</stp>
        <tr r="O24" s="1"/>
      </tp>
      <tp t="s">
        <v xml:space="preserve"> </v>
        <stp/>
        <stp>NOK</stp>
        <stp>dividend-date</stp>
        <tr r="O26" s="1"/>
      </tp>
      <tp t="s">
        <v>2020-08-24 00:00:00.000</v>
        <stp/>
        <stp>JNJ</stp>
        <stp>dividend-date</stp>
        <tr r="O15" s="1"/>
      </tp>
      <tp t="s">
        <v>Meituan Dianping Ordinary Shares Class B (Cayman Islands) (PC)</v>
        <stp/>
        <stp>MPNGF</stp>
        <stp>description</stp>
        <tr r="B22" s="1"/>
      </tp>
      <tp>
        <v>30.45</v>
        <stp/>
        <stp>CARR</stp>
        <stp>ask-price</stp>
        <tr r="E8" s="1"/>
      </tp>
      <tp>
        <v>34.76</v>
        <stp/>
        <stp>ASHR</stp>
        <stp>ask-price</stp>
        <tr r="E4" s="1"/>
      </tp>
      <tp>
        <v>40.6</v>
        <stp/>
        <stp>TWTR</stp>
        <stp>ask-price</stp>
        <tr r="E47" s="1"/>
      </tp>
      <tp>
        <v>1580.42</v>
        <stp/>
        <stp>GOOG</stp>
        <stp>close-price</stp>
        <tr r="F11" s="1"/>
      </tp>
      <tp t="e">
        <v>#N/A</v>
        <stp/>
        <stp>GOOG</stp>
        <stp>dividend-yield</stp>
        <tr r="N11" s="1"/>
      </tp>
      <tp>
        <v>49.28</v>
        <stp/>
        <stp>INTC</stp>
        <stp>close-price</stp>
        <tr r="F12" s="1"/>
      </tp>
      <tp>
        <v>65.569999999999993</v>
        <stp/>
        <stp>NEM</stp>
        <stp>close-price</stp>
        <tr r="F24" s="1"/>
      </tp>
      <tp>
        <v>4.97</v>
        <stp/>
        <stp>NOK</stp>
        <stp>close-price</stp>
        <tr r="F26" s="1"/>
      </tp>
      <tp>
        <v>44.69</v>
        <stp/>
        <stp>NUE</stp>
        <stp>close-price</stp>
        <tr r="F27" s="1"/>
      </tp>
      <tp>
        <v>999.29</v>
        <stp/>
        <stp>SHOP</stp>
        <stp>ask-price</stp>
        <tr r="E39" s="1"/>
      </tp>
      <tp>
        <v>98.73</v>
        <stp/>
        <stp>MDT</stp>
        <stp>close-price</stp>
        <tr r="F19" s="1"/>
      </tp>
      <tp>
        <v>12.46</v>
        <stp/>
        <stp>MDP</stp>
        <stp>close-price</stp>
        <tr r="F18" s="1"/>
      </tp>
      <tp>
        <v>161.71</v>
        <stp/>
        <stp>MMM</stp>
        <stp>close-price</stp>
        <tr r="F20" s="1"/>
      </tp>
      <tp>
        <v>143.79</v>
        <stp/>
        <stp>TQQQ</stp>
        <stp>ask-price</stp>
        <tr r="E45" s="1"/>
      </tp>
      <tp>
        <v>18498</v>
        <stp/>
        <stp>NFLX</stp>
        <stp>quote-day</stp>
        <tr r="K25" s="1"/>
      </tp>
      <tp t="s">
        <v>2020-07-09 00:00:00.000</v>
        <stp/>
        <stp>VZ</stp>
        <stp>dividend-date</stp>
        <tr r="O51" s="1"/>
      </tp>
      <tp>
        <v>65.67</v>
        <stp/>
        <stp>LYB</stp>
        <stp>close-price</stp>
        <tr r="F16" s="1"/>
      </tp>
      <tp t="e">
        <v>#N/A</v>
        <stp/>
        <stp>BABA</stp>
        <stp>dividend-yield</stp>
        <tr r="N5" s="1"/>
      </tp>
      <tp>
        <v>94.99</v>
        <stp/>
        <stp>ABBV</stp>
        <stp>ask-price</stp>
        <tr r="E3" s="1"/>
      </tp>
      <tp>
        <v>1.1000000000000001</v>
        <stp/>
        <stp>CARR</stp>
        <stp>dividend-yield</stp>
        <tr r="N8" s="1"/>
      </tp>
      <tp>
        <v>488.81</v>
        <stp/>
        <stp>NFLX</stp>
        <stp>bid-price</stp>
        <tr r="D25" s="1"/>
      </tp>
      <tp>
        <v>269</v>
        <stp/>
        <stp>PANW</stp>
        <stp>ask-price</stp>
        <tr r="E30" s="1"/>
      </tp>
      <tp>
        <v>0.23</v>
        <stp/>
        <stp>TCEHY</stp>
        <stp>dividend-yield</stp>
        <tr r="N44" s="1"/>
      </tp>
      <tp>
        <v>152.76</v>
        <stp/>
        <stp>JNJ</stp>
        <stp>close-price</stp>
        <tr r="F15" s="1"/>
      </tp>
      <tp>
        <v>213.69</v>
        <stp/>
        <stp>MSFT</stp>
        <stp>ask-price</stp>
        <tr r="E23" s="1"/>
      </tp>
      <tp t="s">
        <v>PayPal Holdings, Inc. - Common Stock</v>
        <stp/>
        <stp>PYPL</stp>
        <stp>description</stp>
        <tr r="B35" s="1"/>
      </tp>
      <tp>
        <v>26.51</v>
        <stp/>
        <stp>VIAC</stp>
        <stp>close-price</stp>
        <tr r="F49" s="1"/>
      </tp>
      <tp>
        <v>0.66</v>
        <stp/>
        <stp>AAPL</stp>
        <stp>dividend-yield</stp>
        <tr r="N2" s="1"/>
      </tp>
      <tp>
        <v>4.9800000000000004</v>
        <stp/>
        <stp>ABBV</stp>
        <stp>dividend-yield</stp>
        <tr r="N3" s="1"/>
      </tp>
      <tp>
        <v>0.84</v>
        <stp/>
        <stp>ASHR</stp>
        <stp>dividend-yield</stp>
        <tr r="N4" s="1"/>
      </tp>
      <tp>
        <v>1021.12</v>
        <stp/>
        <stp>SHOP</stp>
        <stp>close-price</stp>
        <tr r="F39" s="1"/>
      </tp>
      <tp>
        <v>539.89</v>
        <stp/>
        <stp>MPNGF</stp>
        <stp>pe-ratio</stp>
        <tr r="J22" s="1"/>
      </tp>
      <tp t="e">
        <v>#N/A</v>
        <stp/>
        <stp>NFLX</stp>
        <stp>dividend-yield</stp>
        <tr r="N25" s="1"/>
      </tp>
      <tp>
        <v>0.13</v>
        <stp/>
        <stp>NVDA</stp>
        <stp>dividend-yield</stp>
        <tr r="N28" s="1"/>
      </tp>
      <tp t="s">
        <v>Twitter, Inc. Common Stock</v>
        <stp/>
        <stp>TWTR</stp>
        <stp>description</stp>
        <tr r="B47" s="1"/>
      </tp>
      <tp>
        <v>45.79</v>
        <stp/>
        <stp>TCEHY</stp>
        <stp>pe-ratio</stp>
        <tr r="J44" s="1"/>
      </tp>
      <tp t="s">
        <v xml:space="preserve"> </v>
        <stp/>
        <stp>IQ</stp>
        <stp>dividend-date</stp>
        <tr r="O13" s="1"/>
      </tp>
      <tp>
        <v>182.03</v>
        <stp/>
        <stp>GLD</stp>
        <stp>close-price</stp>
        <tr r="F10" s="1"/>
      </tp>
      <tp t="s">
        <v>NVIDIA Corporation - Common Stock</v>
        <stp/>
        <stp>NVDA</stp>
        <stp>description</stp>
        <tr r="B28" s="1"/>
      </tp>
      <tp>
        <v>213.48</v>
        <stp/>
        <stp>MSFT</stp>
        <stp>bid-price</stp>
        <tr r="D23" s="1"/>
      </tp>
      <tp>
        <v>57619</v>
        <stp/>
        <stp>PM</stp>
        <stp>trade-time</stp>
        <tr r="M33" s="1"/>
      </tp>
      <tp>
        <v>57616</v>
        <stp/>
        <stp>VZ</stp>
        <stp>trade-time</stp>
        <tr r="M51" s="1"/>
      </tp>
      <tp>
        <v>57630</v>
        <stp/>
        <stp>JD</stp>
        <stp>trade-time</stp>
        <tr r="M14" s="1"/>
      </tp>
      <tp>
        <v>57611</v>
        <stp/>
        <stp>IQ</stp>
        <stp>trade-time</stp>
        <tr r="M13" s="1"/>
      </tp>
      <tp>
        <v>57625</v>
        <stp/>
        <stp>MA</stp>
        <stp>trade-time</stp>
        <tr r="M17" s="1"/>
      </tp>
      <tp>
        <v>57600</v>
        <stp/>
        <stp>MO</stp>
        <stp>trade-time</stp>
        <tr r="M21" s="1"/>
      </tp>
      <tp>
        <v>57619</v>
        <stp/>
        <stp>GD</stp>
        <stp>trade-time</stp>
        <tr r="M9" s="1"/>
      </tp>
      <tp t="s">
        <v>Ventas, Inc. Common Stock</v>
        <stp/>
        <stp>VTR</stp>
        <stp>description</stp>
        <tr r="B50" s="1"/>
      </tp>
      <tp>
        <v>492.31</v>
        <stp/>
        <stp>NFLX</stp>
        <stp>close-price</stp>
        <tr r="F25" s="1"/>
      </tp>
      <tp>
        <v>18498</v>
        <stp/>
        <stp>TWTR</stp>
        <stp>quote-day</stp>
        <tr r="K47" s="1"/>
      </tp>
      <tp>
        <v>18498</v>
        <stp/>
        <stp>ASHR</stp>
        <stp>quote-day</stp>
        <tr r="K4" s="1"/>
      </tp>
      <tp>
        <v>18498</v>
        <stp/>
        <stp>CARR</stp>
        <stp>quote-day</stp>
        <tr r="K8" s="1"/>
      </tp>
      <tp>
        <v>489</v>
        <stp/>
        <stp>NFLX</stp>
        <stp>ask-price</stp>
        <tr r="E25" s="1"/>
      </tp>
      <tp>
        <v>267.07</v>
        <stp/>
        <stp>PANW</stp>
        <stp>bid-price</stp>
        <tr r="D30" s="1"/>
      </tp>
      <tp>
        <v>18498</v>
        <stp/>
        <stp>TQQQ</stp>
        <stp>quote-day</stp>
        <tr r="K45" s="1"/>
      </tp>
      <tp>
        <v>94.36</v>
        <stp/>
        <stp>ABBV</stp>
        <stp>bid-price</stp>
        <tr r="D3" s="1"/>
      </tp>
      <tp>
        <v>0.96</v>
        <stp/>
        <stp>MSFT</stp>
        <stp>dividend-yield</stp>
        <tr r="N23" s="1"/>
      </tp>
      <tp>
        <v>18498</v>
        <stp/>
        <stp>SHOP</stp>
        <stp>quote-day</stp>
        <tr r="K39" s="1"/>
      </tp>
      <tp>
        <v>9.4000000000000004E-3</v>
        <stp/>
        <stp>VZ</stp>
        <stp>volatility</stp>
        <tr r="P51" s="1"/>
      </tp>
      <tp>
        <v>1.84E-2</v>
        <stp/>
        <stp>PM</stp>
        <stp>volatility</stp>
        <tr r="P33" s="1"/>
      </tp>
      <tp>
        <v>1.9099999999999999E-2</v>
        <stp/>
        <stp>MA</stp>
        <stp>volatility</stp>
        <tr r="P17" s="1"/>
      </tp>
      <tp>
        <v>2.2800000000000001E-2</v>
        <stp/>
        <stp>MO</stp>
        <stp>volatility</stp>
        <tr r="P21" s="1"/>
      </tp>
      <tp>
        <v>1.7500000000000002E-2</v>
        <stp/>
        <stp>JD</stp>
        <stp>volatility</stp>
        <tr r="P14" s="1"/>
      </tp>
      <tp>
        <v>2.58E-2</v>
        <stp/>
        <stp>IQ</stp>
        <stp>volatility</stp>
        <tr r="P13" s="1"/>
      </tp>
      <tp>
        <v>5.0299999999999997E-2</v>
        <stp/>
        <stp>GD</stp>
        <stp>volatility</stp>
        <tr r="P9" s="1"/>
      </tp>
      <tp t="s">
        <v>Tesla, Inc.  - Common Stock</v>
        <stp/>
        <stp>TSLA</stp>
        <stp>description</stp>
        <tr r="B46" s="1"/>
      </tp>
      <tp t="s">
        <v>Xtrackers Harvest CSI 300 China A-Shares ETF</v>
        <stp/>
        <stp>ASHR</stp>
        <stp>description</stp>
        <tr r="B4" s="1"/>
      </tp>
      <tp t="s">
        <v>Microsoft Corporation - Common Stock</v>
        <stp/>
        <stp>MSFT</stp>
        <stp>description</stp>
        <tr r="B23" s="1"/>
      </tp>
      <tp>
        <v>143.79</v>
        <stp/>
        <stp>TQQQ</stp>
        <stp>bid-price</stp>
        <tr r="D45" s="1"/>
      </tp>
      <tp t="s">
        <v>Snap-On Incorporated Common Stock</v>
        <stp/>
        <stp>SNA</stp>
        <stp>description</stp>
        <tr r="B40" s="1"/>
      </tp>
      <tp t="s">
        <v>Simon Property Group, Inc. Common Stock</v>
        <stp/>
        <stp>SPG</stp>
        <stp>description</stp>
        <tr r="B41" s="1"/>
      </tp>
      <tp t="s">
        <v>SPDR S&amp;P 500</v>
        <stp/>
        <stp>SPY</stp>
        <stp>description</stp>
        <tr r="B42" s="1"/>
      </tp>
      <tp>
        <v>18498</v>
        <stp/>
        <stp>PANW</stp>
        <stp>quote-day</stp>
        <tr r="K30" s="1"/>
      </tp>
      <tp>
        <v>45.99</v>
        <stp/>
        <stp>SCCO</stp>
        <stp>close-price</stp>
        <tr r="F38" s="1"/>
      </tp>
      <tp>
        <v>998.07</v>
        <stp/>
        <stp>SHOP</stp>
        <stp>bid-price</stp>
        <tr r="D39" s="1"/>
      </tp>
      <tp t="s">
        <v>Raytheon Technologies Corporation Common Stock</v>
        <stp/>
        <stp>RTX</stp>
        <stp>description</stp>
        <tr r="B37" s="1"/>
      </tp>
      <tp>
        <v>94.86</v>
        <stp/>
        <stp>ABBV</stp>
        <stp>close-price</stp>
        <tr r="F3" s="1"/>
      </tp>
      <tp>
        <v>18498</v>
        <stp/>
        <stp>ABBV</stp>
        <stp>quote-day</stp>
        <tr r="K3" s="1"/>
      </tp>
      <tp>
        <v>88.77</v>
        <stp/>
        <stp>BND</stp>
        <stp>close-price</stp>
        <tr r="F7" s="1"/>
      </tp>
      <tp>
        <v>62.19</v>
        <stp/>
        <stp>BMY</stp>
        <stp>close-price</stp>
        <tr r="F6" s="1"/>
      </tp>
      <tp t="s">
        <v>2020-07-09 00:00:00.000</v>
        <stp/>
        <stp>T</stp>
        <stp>dividend-date</stp>
        <tr r="O43" s="1"/>
      </tp>
      <tp t="s">
        <v>ProShares UltraPro QQQ</v>
        <stp/>
        <stp>TQQQ</stp>
        <stp>description</stp>
        <tr r="B45" s="1"/>
      </tp>
      <tp t="s">
        <v>Invesco QQQ Trust, Series 1</v>
        <stp/>
        <stp>QQQ</stp>
        <stp>description</stp>
        <tr r="B36" s="1"/>
      </tp>
      <tp>
        <v>269.33</v>
        <stp/>
        <stp>PANW</stp>
        <stp>close-price</stp>
        <tr r="F30" s="1"/>
      </tp>
      <tp>
        <v>265.8</v>
        <stp/>
        <stp>BABA</stp>
        <stp>close-price</stp>
        <tr r="F5" s="1"/>
      </tp>
      <tp>
        <v>497.48</v>
        <stp/>
        <stp>AAPL</stp>
        <stp>close-price</stp>
        <tr r="F2" s="1"/>
      </tp>
      <tp>
        <v>29.52</v>
        <stp/>
        <stp>CARR</stp>
        <stp>close-price</stp>
        <tr r="F8" s="1"/>
      </tp>
      <tp>
        <v>30.33</v>
        <stp/>
        <stp>CARR</stp>
        <stp>bid-price</stp>
        <tr r="D8" s="1"/>
      </tp>
      <tp>
        <v>34.700000000000003</v>
        <stp/>
        <stp>ASHR</stp>
        <stp>bid-price</stp>
        <tr r="D4" s="1"/>
      </tp>
      <tp>
        <v>2.68</v>
        <stp/>
        <stp>INTC</stp>
        <stp>dividend-yield</stp>
        <tr r="N12" s="1"/>
      </tp>
      <tp>
        <v>40.49</v>
        <stp/>
        <stp>TWTR</stp>
        <stp>bid-price</stp>
        <tr r="D47" s="1"/>
      </tp>
      <tp t="s">
        <v>Grupo Aeroportuario Del Pacifico, S.A. B. de C.V. Grupo Aeroportuario Del Pacifi</v>
        <stp/>
        <stp>PAC</stp>
        <stp>description</stp>
        <tr r="B29" s="1"/>
      </tp>
      <tp t="s">
        <v>Pfizer, Inc. Common Stock</v>
        <stp/>
        <stp>PFE</stp>
        <stp>description</stp>
        <tr r="B32" s="1"/>
      </tp>
      <tp t="s">
        <v>PepsiCo, Inc. - Common Stock</v>
        <stp/>
        <stp>PEP</stp>
        <stp>description</stp>
        <tr r="B31" s="1"/>
      </tp>
      <tp t="s">
        <v>Prudential Financial, Inc. Common Stock</v>
        <stp/>
        <stp>PRU</stp>
        <stp>description</stp>
        <tr r="B34" s="1"/>
      </tp>
      <tp>
        <v>18498</v>
        <stp/>
        <stp>MSFT</stp>
        <stp>quote-day</stp>
        <tr r="K23" s="1"/>
      </tp>
      <tp t="s">
        <v>2020-08-13 00:00:00.000</v>
        <stp/>
        <stp>V</stp>
        <stp>dividend-date</stp>
        <tr r="O48" s="1"/>
      </tp>
      <tp t="s">
        <v>Alphabet Inc. - Class C Capital Stock</v>
        <stp/>
        <stp>GOOG</stp>
        <stp>description</stp>
        <tr r="B11" s="1"/>
      </tp>
      <tp>
        <v>3.62</v>
        <stp/>
        <stp>VIAC</stp>
        <stp>dividend-yield</stp>
        <tr r="N49" s="1"/>
      </tp>
      <tp>
        <v>503.43</v>
        <stp/>
        <stp>AAPL</stp>
        <stp>bid-price</stp>
        <tr r="D2" s="1"/>
      </tp>
      <tp>
        <v>49.12</v>
        <stp/>
        <stp>INTC</stp>
        <stp>ask-price</stp>
        <tr r="E12" s="1"/>
      </tp>
      <tp>
        <v>27.75</v>
        <stp/>
        <stp>VIAC</stp>
        <stp>ask-price</stp>
        <tr r="E49" s="1"/>
      </tp>
      <tp>
        <v>198.7</v>
        <stp/>
        <stp>PYPL</stp>
        <stp>bid-price</stp>
        <tr r="D35" s="1"/>
      </tp>
      <tp t="s">
        <v>Intel Corporation - Common Stock</v>
        <stp/>
        <stp>INTC</stp>
        <stp>description</stp>
        <tr r="B12" s="1"/>
      </tp>
      <tp t="s">
        <v>Newmont Corporation</v>
        <stp/>
        <stp>NEM</stp>
        <stp>description</stp>
        <tr r="B24" s="1"/>
      </tp>
      <tp t="s">
        <v>Nokia Corporation Sponsored American Depositary Shares</v>
        <stp/>
        <stp>NOK</stp>
        <stp>description</stp>
        <tr r="B26" s="1"/>
      </tp>
      <tp t="s">
        <v>Nucor Corporation Common Stock</v>
        <stp/>
        <stp>NUE</stp>
        <stp>description</stp>
        <tr r="B27" s="1"/>
      </tp>
      <tp>
        <v>0.02</v>
        <stp/>
        <stp>TQQQ</stp>
        <stp>dividend-yield</stp>
        <tr r="N45" s="1"/>
      </tp>
      <tp t="e">
        <v>#N/A</v>
        <stp/>
        <stp>TSLA</stp>
        <stp>dividend-yield</stp>
        <tr r="N46" s="1"/>
      </tp>
      <tp>
        <v>46.4</v>
        <stp/>
        <stp>SCCO</stp>
        <stp>bid-price</stp>
        <tr r="D38" s="1"/>
      </tp>
      <tp t="e">
        <v>#N/A</v>
        <stp/>
        <stp>TWTR</stp>
        <stp>dividend-yield</stp>
        <tr r="N47" s="1"/>
      </tp>
      <tp t="s">
        <v>Meredith Corporation Common Stock</v>
        <stp/>
        <stp>MDP</stp>
        <stp>description</stp>
        <tr r="B18" s="1"/>
      </tp>
      <tp t="s">
        <v>Medtronic plc. Ordinary Shares</v>
        <stp/>
        <stp>MDT</stp>
        <stp>description</stp>
        <tr r="B19" s="1"/>
      </tp>
      <tp t="s">
        <v>3M Company Common Stock</v>
        <stp/>
        <stp>MMM</stp>
        <stp>description</stp>
        <tr r="B20" s="1"/>
      </tp>
      <tp>
        <v>276.14</v>
        <stp/>
        <stp>BABA</stp>
        <stp>ask-price</stp>
        <tr r="E5" s="1"/>
      </tp>
      <tp>
        <v>509</v>
        <stp/>
        <stp>NVDA</stp>
        <stp>ask-price</stp>
        <tr r="E28" s="1"/>
      </tp>
      <tp>
        <v>2018.99</v>
        <stp/>
        <stp>TSLA</stp>
        <stp>ask-price</stp>
        <tr r="E46" s="1"/>
      </tp>
      <tp t="s">
        <v>LyondellBasell Industries NV Ordinary Shares Class A (Netherlands)</v>
        <stp/>
        <stp>LYB</stp>
        <stp>description</stp>
        <tr r="B16" s="1"/>
      </tp>
      <tp>
        <v>18498</v>
        <stp/>
        <stp>SCCO</stp>
        <stp>quote-day</stp>
        <tr r="K38" s="1"/>
      </tp>
      <tp t="s">
        <v>2020-06-19 00:00:00.000</v>
        <stp/>
        <stp>PM</stp>
        <stp>dividend-date</stp>
        <tr r="O33" s="1"/>
      </tp>
      <tp>
        <v>1592.36</v>
        <stp/>
        <stp>GOOG</stp>
        <stp>ask-price</stp>
        <tr r="E11" s="1"/>
      </tp>
      <tp>
        <v>3.48</v>
        <stp/>
        <stp>SCCO</stp>
        <stp>dividend-yield</stp>
        <tr r="N38" s="1"/>
      </tp>
      <tp t="e">
        <v>#N/A</v>
        <stp/>
        <stp>SHOP</stp>
        <stp>dividend-yield</stp>
        <tr r="N39" s="1"/>
      </tp>
      <tp t="s">
        <v>Johnson &amp; Johnson Common Stock</v>
        <stp/>
        <stp>JNJ</stp>
        <stp>description</stp>
        <tr r="B15" s="1"/>
      </tp>
      <tp t="e">
        <v>#N/A</v>
        <stp/>
        <stp>PANW</stp>
        <stp>dividend-yield</stp>
        <tr r="N30" s="1"/>
      </tp>
      <tp t="s">
        <v>ViacomCBS Inc. - Class B Common Stock</v>
        <stp/>
        <stp>VIAC</stp>
        <stp>description</stp>
        <tr r="B49" s="1"/>
      </tp>
      <tp t="e">
        <v>#N/A</v>
        <stp/>
        <stp>PYPL</stp>
        <stp>dividend-yield</stp>
        <tr r="N35" s="1"/>
      </tp>
      <tp t="e">
        <v>#N/A</v>
        <stp/>
        <stp>MPNGF</stp>
        <stp>dividend-yield</stp>
        <tr r="N22" s="1"/>
      </tp>
      <tp t="s">
        <v>2020-09-14 00:00:00.000</v>
        <stp/>
        <stp>MO</stp>
        <stp>dividend-date</stp>
        <tr r="O21" s="1"/>
      </tp>
      <tp>
        <v>196.79</v>
        <stp/>
        <stp>PYPL</stp>
        <stp>close-price</stp>
        <tr r="F35" s="1"/>
      </tp>
      <tp t="s">
        <v>Shopify Inc. Class A Subordinate Voting Shares</v>
        <stp/>
        <stp>SHOP</stp>
        <stp>description</stp>
        <tr r="B39" s="1"/>
      </tp>
      <tp>
        <v>18498</v>
        <stp/>
        <stp>PYPL</stp>
        <stp>quote-day</stp>
        <tr r="K35" s="1"/>
      </tp>
      <tp>
        <v>18498</v>
        <stp/>
        <stp>AAPL</stp>
        <stp>quote-day</stp>
        <tr r="K2" s="1"/>
      </tp>
      <tp t="s">
        <v>SPDR Gold Trust</v>
        <stp/>
        <stp>GLD</stp>
        <stp>description</stp>
        <tr r="B10" s="1"/>
      </tp>
      <tp>
        <v>18498</v>
        <stp/>
        <stp>VIAC</stp>
        <stp>quote-day</stp>
        <tr r="K49" s="1"/>
      </tp>
      <tp>
        <v>18498</v>
        <stp/>
        <stp>INTC</stp>
        <stp>quote-day</stp>
        <tr r="K12" s="1"/>
      </tp>
      <tp>
        <v>39.26</v>
        <stp/>
        <stp>TWTR</stp>
        <stp>close-price</stp>
        <tr r="F47" s="1"/>
      </tp>
      <tp t="s">
        <v>2020-07-08 00:00:00.000</v>
        <stp/>
        <stp>MA</stp>
        <stp>dividend-date</stp>
        <tr r="O17" s="1"/>
      </tp>
      <tp t="s">
        <v>Netflix, Inc. - Common Stock</v>
        <stp/>
        <stp>NFLX</stp>
        <stp>description</stp>
        <tr r="B25" s="1"/>
      </tp>
      <tp>
        <v>57600</v>
        <stp/>
        <stp>VZ</stp>
        <stp>quote-time</stp>
        <tr r="L51" s="1"/>
      </tp>
      <tp>
        <v>57601</v>
        <stp/>
        <stp>PM</stp>
        <stp>quote-time</stp>
        <tr r="L33" s="1"/>
      </tp>
      <tp>
        <v>57604</v>
        <stp/>
        <stp>MO</stp>
        <stp>quote-time</stp>
        <tr r="L21" s="1"/>
      </tp>
      <tp>
        <v>57603</v>
        <stp/>
        <stp>MA</stp>
        <stp>quote-time</stp>
        <tr r="L17" s="1"/>
      </tp>
      <tp>
        <v>57602</v>
        <stp/>
        <stp>IQ</stp>
        <stp>quote-time</stp>
        <tr r="L13" s="1"/>
      </tp>
      <tp>
        <v>57618</v>
        <stp/>
        <stp>JD</stp>
        <stp>quote-time</stp>
        <tr r="L14" s="1"/>
      </tp>
      <tp>
        <v>57605</v>
        <stp/>
        <stp>GD</stp>
        <stp>quote-time</stp>
        <tr r="L9" s="1"/>
      </tp>
      <tp>
        <v>507.34</v>
        <stp/>
        <stp>NVDA</stp>
        <stp>close-price</stp>
        <tr r="F28" s="1"/>
      </tp>
      <tp>
        <v>59.57</v>
        <stp/>
        <stp>VZ</stp>
        <stp>last-price</stp>
        <tr r="C51" s="1"/>
      </tp>
      <tp>
        <v>79.63</v>
        <stp/>
        <stp>PM</stp>
        <stp>last-price</stp>
        <tr r="C33" s="1"/>
      </tp>
      <tp>
        <v>153.30000000000001</v>
        <stp/>
        <stp>GD</stp>
        <stp>last-price</stp>
        <tr r="C9" s="1"/>
      </tp>
      <tp>
        <v>343.64</v>
        <stp/>
        <stp>MA</stp>
        <stp>last-price</stp>
        <tr r="C17" s="1"/>
      </tp>
      <tp>
        <v>44.05</v>
        <stp/>
        <stp>MO</stp>
        <stp>last-price</stp>
        <tr r="C21" s="1"/>
      </tp>
      <tp>
        <v>19.46</v>
        <stp/>
        <stp>IQ</stp>
        <stp>last-price</stp>
        <tr r="C13" s="1"/>
      </tp>
      <tp>
        <v>75.989999999999995</v>
        <stp/>
        <stp>JD</stp>
        <stp>last-price</stp>
        <tr r="C14" s="1"/>
      </tp>
      <tp>
        <v>41.64</v>
        <stp/>
        <stp>VTR</stp>
        <stp>close-price</stp>
        <tr r="F50" s="1"/>
      </tp>
      <tp>
        <v>1586.24</v>
        <stp/>
        <stp>GOOG</stp>
        <stp>bid-price</stp>
        <tr r="D11" s="1"/>
      </tp>
      <tp>
        <v>18498</v>
        <stp/>
        <stp>TSLA</stp>
        <stp>quote-day</stp>
        <tr r="K46" s="1"/>
      </tp>
      <tp>
        <v>18498</v>
        <stp/>
        <stp>NVDA</stp>
        <stp>quote-day</stp>
        <tr r="K28" s="1"/>
      </tp>
      <tp>
        <v>18498</v>
        <stp/>
        <stp>BABA</stp>
        <stp>quote-day</stp>
        <tr r="K5" s="1"/>
      </tp>
      <tp>
        <v>276.02</v>
        <stp/>
        <stp>BABA</stp>
        <stp>bid-price</stp>
        <tr r="D5" s="1"/>
      </tp>
      <tp>
        <v>508.81</v>
        <stp/>
        <stp>NVDA</stp>
        <stp>bid-price</stp>
        <tr r="D28" s="1"/>
      </tp>
      <tp t="s">
        <v>Southern Copper Corporation Common Stock</v>
        <stp/>
        <stp>SCCO</stp>
        <stp>description</stp>
        <tr r="B38" s="1"/>
      </tp>
      <tp>
        <v>2013.01</v>
        <stp/>
        <stp>TSLA</stp>
        <stp>bid-price</stp>
        <tr r="D46" s="1"/>
      </tp>
      <tp>
        <v>2049.98</v>
        <stp/>
        <stp>TSLA</stp>
        <stp>close-price</stp>
        <tr r="F46" s="1"/>
      </tp>
      <tp>
        <v>34.450000000000003</v>
        <stp/>
        <stp>ASHR</stp>
        <stp>close-price</stp>
        <tr r="F4" s="1"/>
      </tp>
      <tp>
        <v>213.02</v>
        <stp/>
        <stp>MSFT</stp>
        <stp>close-price</stp>
        <tr r="F23" s="1"/>
      </tp>
      <tp>
        <v>18498</v>
        <stp/>
        <stp>GOOG</stp>
        <stp>quote-day</stp>
        <tr r="K11" s="1"/>
      </tp>
      <tp>
        <v>147.9</v>
        <stp/>
        <stp>SNA</stp>
        <stp>close-price</stp>
        <tr r="F40" s="1"/>
      </tp>
      <tp>
        <v>339.48</v>
        <stp/>
        <stp>SPY</stp>
        <stp>close-price</stp>
        <tr r="F42" s="1"/>
      </tp>
      <tp>
        <v>64.52</v>
        <stp/>
        <stp>SPG</stp>
        <stp>close-price</stp>
        <tr r="F41" s="1"/>
      </tp>
      <tp t="s">
        <v>AbbVie Inc. Common Stock</v>
        <stp/>
        <stp>ABBV</stp>
        <stp>description</stp>
        <tr r="B3" s="1"/>
      </tp>
      <tp>
        <v>46.81</v>
        <stp/>
        <stp>SCCO</stp>
        <stp>ask-price</stp>
        <tr r="E38" s="1"/>
      </tp>
      <tp t="s">
        <v>Vanguard Total Bond Market ETF</v>
        <stp/>
        <stp>BND</stp>
        <stp>description</stp>
        <tr r="B7" s="1"/>
      </tp>
      <tp t="s">
        <v>Bristol-Myers Squibb Company Common Stock</v>
        <stp/>
        <stp>BMY</stp>
        <stp>description</stp>
        <tr r="B6" s="1"/>
      </tp>
      <tp t="s">
        <v xml:space="preserve"> </v>
        <stp/>
        <stp>JD</stp>
        <stp>dividend-date</stp>
        <tr r="O14" s="1"/>
      </tp>
      <tp t="s">
        <v>2020-10-08 00:00:00.000</v>
        <stp/>
        <stp>GD</stp>
        <stp>dividend-date</stp>
        <tr r="O9" s="1"/>
      </tp>
      <tp>
        <v>60.27</v>
        <stp/>
        <stp>RTX</stp>
        <stp>close-price</stp>
        <tr r="F37" s="1"/>
      </tp>
      <tp t="s">
        <v>Palo Alto Networks, Inc. Common Stock</v>
        <stp/>
        <stp>PANW</stp>
        <stp>description</stp>
        <tr r="B30" s="1"/>
      </tp>
      <tp>
        <v>503.5</v>
        <stp/>
        <stp>AAPL</stp>
        <stp>ask-price</stp>
        <tr r="E2" s="1"/>
      </tp>
      <tp>
        <v>49.09</v>
        <stp/>
        <stp>INTC</stp>
        <stp>bid-price</stp>
        <tr r="D12" s="1"/>
      </tp>
      <tp t="s">
        <v>Alibaba Group Holding Limited American Depositary Shares each representing eight</v>
        <stp/>
        <stp>BABA</stp>
        <stp>description</stp>
        <tr r="B5" s="1"/>
      </tp>
      <tp>
        <v>27.54</v>
        <stp/>
        <stp>VIAC</stp>
        <stp>bid-price</stp>
        <tr r="D49" s="1"/>
      </tp>
      <tp>
        <v>199.74</v>
        <stp/>
        <stp>PYPL</stp>
        <stp>ask-price</stp>
        <tr r="E35" s="1"/>
      </tp>
      <tp t="s">
        <v>Apple Inc. - Common Stock</v>
        <stp/>
        <stp>AAPL</stp>
        <stp>description</stp>
        <tr r="B2" s="1"/>
      </tp>
      <tp t="s">
        <v>Carrier Global Corporation Common Stock</v>
        <stp/>
        <stp>CARR</stp>
        <stp>description</stp>
        <tr r="B8" s="1"/>
      </tp>
      <tp>
        <v>141.32</v>
        <stp/>
        <stp>TQQQ</stp>
        <stp>close-price</stp>
        <tr r="F45" s="1"/>
      </tp>
      <tp>
        <v>281.87</v>
        <stp/>
        <stp>QQQ</stp>
        <stp>close-price</stp>
        <tr r="F36" s="1"/>
      </tp>
      <tp>
        <v>76.650000000000006</v>
        <stp/>
        <stp>PAC</stp>
        <stp>close-price</stp>
        <tr r="F29" s="1"/>
      </tp>
      <tp>
        <v>38.880000000000003</v>
        <stp/>
        <stp>PFE</stp>
        <stp>close-price</stp>
        <tr r="F32" s="1"/>
      </tp>
      <tp>
        <v>136.46</v>
        <stp/>
        <stp>PEP</stp>
        <stp>close-price</stp>
        <tr r="F31" s="1"/>
      </tp>
      <tp>
        <v>67.41</v>
        <stp/>
        <stp>PRU</stp>
        <stp>close-price</stp>
        <tr r="F34" s="1"/>
      </tp>
      <tp>
        <v>57622</v>
        <stp/>
        <stp>GOOG</stp>
        <stp>trade-time</stp>
        <tr r="M11" s="1"/>
      </tp>
      <tp>
        <v>1.2800000000000001E-2</v>
        <stp/>
        <stp>BABA</stp>
        <stp>volatility</stp>
        <tr r="P5" s="1"/>
      </tp>
      <tp t="e">
        <v>#N/A</v>
        <stp/>
        <stp>QQQ</stp>
        <stp>pe-ratio</stp>
        <tr r="J36" s="1"/>
      </tp>
      <tp>
        <v>79.709999999999994</v>
        <stp/>
        <stp>PM</stp>
        <stp>bid-price</stp>
        <tr r="D33" s="1"/>
      </tp>
      <tp>
        <v>16.727499999999999</v>
        <stp/>
        <stp>PM</stp>
        <stp>pe-ratio</stp>
        <tr r="J33" s="1"/>
      </tp>
      <tp>
        <v>3.56E-2</v>
        <stp/>
        <stp>TCEHY</stp>
        <stp>volatility</stp>
        <tr r="P44" s="1"/>
      </tp>
      <tp>
        <v>11.3338</v>
        <stp/>
        <stp>SPG</stp>
        <stp>pe-ratio</stp>
        <tr r="J41" s="1"/>
      </tp>
      <tp>
        <v>57604</v>
        <stp/>
        <stp>VIAC</stp>
        <stp>quote-time</stp>
        <tr r="L49" s="1"/>
      </tp>
      <tp t="e">
        <v>#N/A</v>
        <stp/>
        <stp>SPY</stp>
        <stp>pe-ratio</stp>
        <tr r="J42" s="1"/>
      </tp>
      <tp>
        <v>2.4500000000000001E-2</v>
        <stp/>
        <stp>CARR</stp>
        <stp>volatility</stp>
        <tr r="P8" s="1"/>
      </tp>
      <tp>
        <v>204.13</v>
        <stp/>
        <stp>V</stp>
        <stp>close-price</stp>
        <tr r="F48" s="1"/>
      </tp>
      <tp>
        <v>29.69</v>
        <stp/>
        <stp>T</stp>
        <stp>close-price</stp>
        <tr r="F43" s="1"/>
      </tp>
      <tp>
        <v>27.64</v>
        <stp/>
        <stp>VIAC</stp>
        <stp>last-price</stp>
        <tr r="C49" s="1"/>
      </tp>
      <tp>
        <v>5480570</v>
        <stp/>
        <stp>V</stp>
        <stp>total-volume</stp>
        <tr r="I48" s="1"/>
      </tp>
      <tp>
        <v>24021581</v>
        <stp/>
        <stp>T</stp>
        <stp>total-volume</stp>
        <tr r="I43" s="1"/>
      </tp>
      <tp>
        <v>44</v>
        <stp/>
        <stp>MO</stp>
        <stp>bid-price</stp>
        <tr r="D21" s="1"/>
      </tp>
      <tp>
        <v>1.03E-2</v>
        <stp/>
        <stp>ASHR</stp>
        <stp>volatility</stp>
        <tr r="P4" s="1"/>
      </tp>
      <tp>
        <v>57631</v>
        <stp/>
        <stp>TQQQ</stp>
        <stp>quote-time</stp>
        <tr r="L45" s="1"/>
      </tp>
      <tp>
        <v>57629</v>
        <stp/>
        <stp>TSLA</stp>
        <stp>quote-time</stp>
        <tr r="L46" s="1"/>
      </tp>
      <tp>
        <v>57629</v>
        <stp/>
        <stp>TWTR</stp>
        <stp>quote-time</stp>
        <tr r="L47" s="1"/>
      </tp>
      <tp>
        <v>1.66E-2</v>
        <stp/>
        <stp>ABBV</stp>
        <stp>volatility</stp>
        <tr r="P3" s="1"/>
      </tp>
      <tp>
        <v>0.03</v>
        <stp/>
        <stp>AAPL</stp>
        <stp>volatility</stp>
        <tr r="P2" s="1"/>
      </tp>
      <tp t="e">
        <v>#N/A</v>
        <stp/>
        <stp>PRU</stp>
        <stp>pe-ratio</stp>
        <tr r="J34" s="1"/>
      </tp>
      <tp>
        <v>344.8</v>
        <stp/>
        <stp>MA</stp>
        <stp>ask-price</stp>
        <tr r="E17" s="1"/>
      </tp>
      <tp>
        <v>2014.2</v>
        <stp/>
        <stp>TSLA</stp>
        <stp>last-price</stp>
        <tr r="C46" s="1"/>
      </tp>
      <tp>
        <v>143.78</v>
        <stp/>
        <stp>TQQQ</stp>
        <stp>last-price</stp>
        <tr r="C45" s="1"/>
      </tp>
      <tp>
        <v>40.520000000000003</v>
        <stp/>
        <stp>TWTR</stp>
        <stp>last-price</stp>
        <tr r="C47" s="1"/>
      </tp>
      <tp>
        <v>57608</v>
        <stp/>
        <stp>TCEHY</stp>
        <stp>trade-time</stp>
        <tr r="M44" s="1"/>
      </tp>
      <tp>
        <v>26.702100000000002</v>
        <stp/>
        <stp>NUE</stp>
        <stp>pe-ratio</stp>
        <tr r="J27" s="1"/>
      </tp>
      <tp>
        <v>57628</v>
        <stp/>
        <stp>SHOP</stp>
        <stp>quote-time</stp>
        <tr r="L39" s="1"/>
      </tp>
      <tp>
        <v>18498</v>
        <stp/>
        <stp>MO</stp>
        <stp>quote-day</stp>
        <tr r="K21" s="1"/>
      </tp>
      <tp>
        <v>57601</v>
        <stp/>
        <stp>SCCO</stp>
        <stp>quote-time</stp>
        <tr r="L38" s="1"/>
      </tp>
      <tp>
        <v>57624</v>
        <stp/>
        <stp>CARR</stp>
        <stp>trade-time</stp>
        <tr r="M8" s="1"/>
      </tp>
      <tp>
        <v>46.61</v>
        <stp/>
        <stp>SCCO</stp>
        <stp>last-price</stp>
        <tr r="C38" s="1"/>
      </tp>
      <tp>
        <v>998.19</v>
        <stp/>
        <stp>SHOP</stp>
        <stp>last-price</stp>
        <tr r="C39" s="1"/>
      </tp>
      <tp t="s">
        <v xml:space="preserve"> </v>
        <stp/>
        <stp>PYPL</stp>
        <stp>dividend-date</stp>
        <tr r="O35" s="1"/>
      </tp>
      <tp>
        <v>147.7713</v>
        <stp/>
        <stp>RTX</stp>
        <stp>pe-ratio</stp>
        <tr r="J37" s="1"/>
      </tp>
      <tp t="s">
        <v>2020-08-07 00:00:00.000</v>
        <stp/>
        <stp>AAPL</stp>
        <stp>dividend-date</stp>
        <tr r="O2" s="1"/>
      </tp>
      <tp>
        <v>38.073300000000003</v>
        <stp/>
        <stp>VTR</stp>
        <stp>pe-ratio</stp>
        <tr r="J50" s="1"/>
      </tp>
      <tp>
        <v>3.6700000000000003E-2</v>
        <stp/>
        <stp>GOOG</stp>
        <stp>volatility</stp>
        <tr r="P11" s="1"/>
      </tp>
      <tp>
        <v>57629</v>
        <stp/>
        <stp>BABA</stp>
        <stp>trade-time</stp>
        <tr r="M5" s="1"/>
      </tp>
      <tp t="s">
        <v>2020-08-11 00:00:00.000</v>
        <stp/>
        <stp>SCCO</stp>
        <stp>dividend-date</stp>
        <tr r="O38" s="1"/>
      </tp>
      <tp>
        <v>57618</v>
        <stp/>
        <stp>ASHR</stp>
        <stp>trade-time</stp>
        <tr r="M4" s="1"/>
      </tp>
      <tp>
        <v>18498</v>
        <stp/>
        <stp>PM</stp>
        <stp>quote-day</stp>
        <tr r="K33" s="1"/>
      </tp>
      <tp>
        <v>57630</v>
        <stp/>
        <stp>AAPL</stp>
        <stp>trade-time</stp>
        <tr r="M2" s="1"/>
      </tp>
      <tp>
        <v>57629</v>
        <stp/>
        <stp>ABBV</stp>
        <stp>trade-time</stp>
        <tr r="M3" s="1"/>
      </tp>
      <tp>
        <v>153.74</v>
        <stp/>
        <stp>GD</stp>
        <stp>ask-price</stp>
        <tr r="E9" s="1"/>
      </tp>
      <tp>
        <v>76.38</v>
        <stp/>
        <stp>JD</stp>
        <stp>ask-price</stp>
        <tr r="E14" s="1"/>
      </tp>
      <tp>
        <v>57607</v>
        <stp/>
        <stp>MPNGF</stp>
        <stp>quote-time</stp>
        <tr r="L22" s="1"/>
      </tp>
      <tp>
        <v>12.7562</v>
        <stp/>
        <stp>VZ</stp>
        <stp>pe-ratio</stp>
        <tr r="J51" s="1"/>
      </tp>
      <tp>
        <v>57629</v>
        <stp/>
        <stp>PYPL</stp>
        <stp>quote-time</stp>
        <tr r="L35" s="1"/>
      </tp>
      <tp>
        <v>57622</v>
        <stp/>
        <stp>PANW</stp>
        <stp>quote-time</stp>
        <tr r="L30" s="1"/>
      </tp>
      <tp>
        <v>34.200000000000003</v>
        <stp/>
        <stp>MPNGF</stp>
        <stp>last-price</stp>
        <tr r="C22" s="1"/>
      </tp>
      <tp>
        <v>267.14</v>
        <stp/>
        <stp>PANW</stp>
        <stp>last-price</stp>
        <tr r="C30" s="1"/>
      </tp>
      <tp>
        <v>198.88</v>
        <stp/>
        <stp>PYPL</stp>
        <stp>last-price</stp>
        <tr r="C35" s="1"/>
      </tp>
      <tp t="s">
        <v xml:space="preserve"> </v>
        <stp/>
        <stp>TSLA</stp>
        <stp>dividend-date</stp>
        <tr r="O46" s="1"/>
      </tp>
      <tp>
        <v>10.8042</v>
        <stp/>
        <stp>LYB</stp>
        <stp>pe-ratio</stp>
        <tr r="J16" s="1"/>
      </tp>
      <tp t="s">
        <v xml:space="preserve"> </v>
        <stp/>
        <stp>BABA</stp>
        <stp>dividend-date</stp>
        <tr r="O5" s="1"/>
      </tp>
      <tp>
        <v>6</v>
        <stp/>
        <stp>PM</stp>
        <stp>dividend-yield</stp>
        <tr r="N33" s="1"/>
      </tp>
      <tp>
        <v>4.17</v>
        <stp/>
        <stp>VZ</stp>
        <stp>dividend-yield</stp>
        <tr r="N51" s="1"/>
      </tp>
      <tp>
        <v>2.94</v>
        <stp/>
        <stp>GD</stp>
        <stp>dividend-yield</stp>
        <tr r="N9" s="1"/>
      </tp>
      <tp t="e">
        <v>#N/A</v>
        <stp/>
        <stp>IQ</stp>
        <stp>dividend-yield</stp>
        <tr r="N13" s="1"/>
      </tp>
      <tp t="e">
        <v>#N/A</v>
        <stp/>
        <stp>JD</stp>
        <stp>dividend-yield</stp>
        <tr r="N14" s="1"/>
      </tp>
      <tp>
        <v>0.47</v>
        <stp/>
        <stp>MA</stp>
        <stp>dividend-yield</stp>
        <tr r="N17" s="1"/>
      </tp>
      <tp>
        <v>7.92</v>
        <stp/>
        <stp>MO</stp>
        <stp>dividend-yield</stp>
        <tr r="N21" s="1"/>
      </tp>
      <tp t="s">
        <v>2020-09-01 00:00:00.000</v>
        <stp/>
        <stp>NVDA</stp>
        <stp>dividend-date</stp>
        <tr r="O28" s="1"/>
      </tp>
      <tp>
        <v>30456052</v>
        <stp/>
        <stp>TQQQ</stp>
        <stp>total-volume</stp>
        <tr r="I45" s="1"/>
      </tp>
      <tp>
        <v>57629</v>
        <stp/>
        <stp>NVDA</stp>
        <stp>trade-time</stp>
        <tr r="M28" s="1"/>
      </tp>
      <tp>
        <v>57621</v>
        <stp/>
        <stp>NFLX</stp>
        <stp>trade-time</stp>
        <tr r="M25" s="1"/>
      </tp>
      <tp>
        <v>85457034</v>
        <stp/>
        <stp>AAPL</stp>
        <stp>total-volume</stp>
        <tr r="I2" s="1"/>
      </tp>
      <tp>
        <v>5356192</v>
        <stp/>
        <stp>PYPL</stp>
        <stp>total-volume</stp>
        <tr r="I35" s="1"/>
      </tp>
      <tp>
        <v>75.98</v>
        <stp/>
        <stp>JD</stp>
        <stp>bid-price</stp>
        <tr r="D14" s="1"/>
      </tp>
      <tp>
        <v>152.72</v>
        <stp/>
        <stp>GD</stp>
        <stp>bid-price</stp>
        <tr r="D9" s="1"/>
      </tp>
      <tp t="s">
        <v>2020-09-14 00:00:00.000</v>
        <stp/>
        <stp>VIAC</stp>
        <stp>dividend-date</stp>
        <tr r="O49" s="1"/>
      </tp>
      <tp>
        <v>57628</v>
        <stp/>
        <stp>MSFT</stp>
        <stp>trade-time</stp>
        <tr r="M23" s="1"/>
      </tp>
      <tp>
        <v>18498</v>
        <stp/>
        <stp>MA</stp>
        <stp>quote-day</stp>
        <tr r="K17" s="1"/>
      </tp>
      <tp t="s">
        <v>2020-08-06 00:00:00.000</v>
        <stp/>
        <stp>INTC</stp>
        <stp>dividend-date</stp>
        <tr r="O12" s="1"/>
      </tp>
      <tp>
        <v>1.1299999999999999E-2</v>
        <stp/>
        <stp>INTC</stp>
        <stp>volatility</stp>
        <tr r="P12" s="1"/>
      </tp>
      <tp>
        <v>3106679</v>
        <stp/>
        <stp>CARR</stp>
        <stp>total-volume</stp>
        <tr r="I8" s="1"/>
      </tp>
      <tp>
        <v>3.2800000000000003E-2</v>
        <stp/>
        <stp>NVDA</stp>
        <stp>volatility</stp>
        <tr r="P28" s="1"/>
      </tp>
      <tp>
        <v>3.1600000000000003E-2</v>
        <stp/>
        <stp>NFLX</stp>
        <stp>volatility</stp>
        <tr r="P25" s="1"/>
      </tp>
      <tp>
        <v>342.58</v>
        <stp/>
        <stp>MA</stp>
        <stp>bid-price</stp>
        <tr r="D17" s="1"/>
      </tp>
      <tp>
        <v>17151456</v>
        <stp/>
        <stp>TWTR</stp>
        <stp>total-volume</stp>
        <tr r="I47" s="1"/>
      </tp>
      <tp>
        <v>36157658</v>
        <stp/>
        <stp>INTC</stp>
        <stp>total-volume</stp>
        <tr r="I12" s="1"/>
      </tp>
      <tp>
        <v>44.27</v>
        <stp/>
        <stp>MO</stp>
        <stp>ask-price</stp>
        <tr r="E21" s="1"/>
      </tp>
      <tp>
        <v>57630</v>
        <stp/>
        <stp>INTC</stp>
        <stp>trade-time</stp>
        <tr r="M12" s="1"/>
      </tp>
      <tp t="s">
        <v xml:space="preserve"> </v>
        <stp/>
        <stp>GOOG</stp>
        <stp>dividend-date</stp>
        <tr r="O11" s="1"/>
      </tp>
      <tp>
        <v>1.7899999999999999E-2</v>
        <stp/>
        <stp>MSFT</stp>
        <stp>volatility</stp>
        <tr r="P23" s="1"/>
      </tp>
      <tp>
        <v>18498</v>
        <stp/>
        <stp>JD</stp>
        <stp>quote-day</stp>
        <tr r="K14" s="1"/>
      </tp>
      <tp>
        <v>18498</v>
        <stp/>
        <stp>GD</stp>
        <stp>quote-day</stp>
        <tr r="K9" s="1"/>
      </tp>
      <tp>
        <v>79.87</v>
        <stp/>
        <stp>PM</stp>
        <stp>ask-price</stp>
        <tr r="E33" s="1"/>
      </tp>
      <tp>
        <v>22.1599</v>
        <stp/>
        <stp>PAC</stp>
        <stp>pe-ratio</stp>
        <tr r="J29" s="1"/>
      </tp>
      <tp>
        <v>57617</v>
        <stp/>
        <stp>GOOG</stp>
        <stp>quote-time</stp>
        <tr r="L11" s="1"/>
      </tp>
      <tp>
        <v>1588.2</v>
        <stp/>
        <stp>GOOG</stp>
        <stp>last-price</stp>
        <tr r="C11" s="1"/>
      </tp>
      <tp t="s">
        <v>AT&amp;T Inc.</v>
        <stp/>
        <stp>T</stp>
        <stp>description</stp>
        <tr r="B43" s="1"/>
      </tp>
      <tp t="s">
        <v>Visa Inc.</v>
        <stp/>
        <stp>V</stp>
        <stp>description</stp>
        <tr r="B48" s="1"/>
      </tp>
      <tp>
        <v>18498</v>
        <stp/>
        <stp>VZ</stp>
        <stp>quote-day</stp>
        <tr r="K51" s="1"/>
      </tp>
      <tp>
        <v>4.7500000000000001E-2</v>
        <stp/>
        <stp>SCCO</stp>
        <stp>volatility</stp>
        <tr r="P38" s="1"/>
      </tp>
      <tp>
        <v>57612</v>
        <stp/>
        <stp>VIAC</stp>
        <stp>trade-time</stp>
        <tr r="M49" s="1"/>
      </tp>
      <tp t="s">
        <v xml:space="preserve"> </v>
        <stp/>
        <stp>NFLX</stp>
        <stp>dividend-date</stp>
        <tr r="O25" s="1"/>
      </tp>
      <tp>
        <v>6.9900000000000004E-2</v>
        <stp/>
        <stp>SHOP</stp>
        <stp>volatility</stp>
        <tr r="P39" s="1"/>
      </tp>
      <tp>
        <v>2936543</v>
        <stp/>
        <stp>ASHR</stp>
        <stp>total-volume</stp>
        <tr r="I4" s="1"/>
      </tp>
      <tp t="e">
        <v>#N/A</v>
        <stp/>
        <stp>MPNGF</stp>
        <stp>volatility</stp>
        <tr r="P22" s="1"/>
      </tp>
      <tp>
        <v>3.4700000000000002E-2</v>
        <stp/>
        <stp>PYPL</stp>
        <stp>volatility</stp>
        <tr r="P35" s="1"/>
      </tp>
      <tp>
        <v>4.7199999999999999E-2</v>
        <stp/>
        <stp>PANW</stp>
        <stp>volatility</stp>
        <tr r="P30" s="1"/>
      </tp>
      <tp>
        <v>57628</v>
        <stp/>
        <stp>TWTR</stp>
        <stp>trade-time</stp>
        <tr r="M47" s="1"/>
      </tp>
      <tp>
        <v>57630</v>
        <stp/>
        <stp>TQQQ</stp>
        <stp>trade-time</stp>
        <tr r="M45" s="1"/>
      </tp>
      <tp>
        <v>57629</v>
        <stp/>
        <stp>TSLA</stp>
        <stp>trade-time</stp>
        <tr r="M46" s="1"/>
      </tp>
      <tp>
        <v>19.489999999999998</v>
        <stp/>
        <stp>IQ</stp>
        <stp>ask-price</stp>
        <tr r="E13" s="1"/>
      </tp>
      <tp>
        <v>57599</v>
        <stp/>
        <stp>TCEHY</stp>
        <stp>quote-time</stp>
        <tr r="L44" s="1"/>
      </tp>
      <tp>
        <v>13.354900000000001</v>
        <stp/>
        <stp>NEM</stp>
        <stp>pe-ratio</stp>
        <tr r="J24" s="1"/>
      </tp>
      <tp>
        <v>57628</v>
        <stp/>
        <stp>SHOP</stp>
        <stp>trade-time</stp>
        <tr r="M39" s="1"/>
      </tp>
      <tp>
        <v>57616</v>
        <stp/>
        <stp>CARR</stp>
        <stp>quote-time</stp>
        <tr r="L8" s="1"/>
      </tp>
      <tp>
        <v>27.790800000000001</v>
        <stp/>
        <stp>PEP</stp>
        <stp>pe-ratio</stp>
        <tr r="J31" s="1"/>
      </tp>
      <tp>
        <v>2.1999999999999999E-2</v>
        <stp/>
        <stp>VIAC</stp>
        <stp>volatility</stp>
        <tr r="P49" s="1"/>
      </tp>
      <tp>
        <v>57613</v>
        <stp/>
        <stp>SCCO</stp>
        <stp>trade-time</stp>
        <tr r="M38" s="1"/>
      </tp>
      <tp>
        <v>206.51</v>
        <stp/>
        <stp>V</stp>
        <stp>ask-price</stp>
        <tr r="E48" s="1"/>
      </tp>
      <tp>
        <v>69.959999999999994</v>
        <stp/>
        <stp>TCEHY</stp>
        <stp>last-price</stp>
        <tr r="C44" s="1"/>
      </tp>
      <tp>
        <v>30.38</v>
        <stp/>
        <stp>CARR</stp>
        <stp>last-price</stp>
        <tr r="C8" s="1"/>
      </tp>
      <tp>
        <v>57629</v>
        <stp/>
        <stp>BABA</stp>
        <stp>quote-time</stp>
        <tr r="L5" s="1"/>
      </tp>
      <tp t="e">
        <v>#N/A</v>
        <stp/>
        <stp>MDP</stp>
        <stp>pe-ratio</stp>
        <tr r="J18" s="1"/>
      </tp>
      <tp>
        <v>28.229700000000001</v>
        <stp/>
        <stp>MDT</stp>
        <stp>pe-ratio</stp>
        <tr r="J19" s="1"/>
      </tp>
      <tp>
        <v>4475478</v>
        <stp/>
        <stp>NFLX</stp>
        <stp>total-volume</stp>
        <tr r="I25" s="1"/>
      </tp>
      <tp>
        <v>19852714</v>
        <stp/>
        <stp>TSLA</stp>
        <stp>total-volume</stp>
        <tr r="I46" s="1"/>
      </tp>
      <tp>
        <v>276.02</v>
        <stp/>
        <stp>BABA</stp>
        <stp>last-price</stp>
        <tr r="C5" s="1"/>
      </tp>
      <tp>
        <v>13.305999999999999</v>
        <stp/>
        <stp>GD</stp>
        <stp>pe-ratio</stp>
        <tr r="J9" s="1"/>
      </tp>
      <tp>
        <v>1.8700000000000001E-2</v>
        <stp/>
        <stp>TWTR</stp>
        <stp>volatility</stp>
        <tr r="P47" s="1"/>
      </tp>
      <tp>
        <v>4.6300000000000001E-2</v>
        <stp/>
        <stp>TSLA</stp>
        <stp>volatility</stp>
        <tr r="P46" s="1"/>
      </tp>
      <tp>
        <v>1.15E-2</v>
        <stp/>
        <stp>TQQQ</stp>
        <stp>volatility</stp>
        <tr r="P45" s="1"/>
      </tp>
      <tp>
        <v>57614</v>
        <stp/>
        <stp>ASHR</stp>
        <stp>quote-time</stp>
        <tr r="L4" s="1"/>
      </tp>
      <tp>
        <v>57629</v>
        <stp/>
        <stp>AAPL</stp>
        <stp>quote-time</stp>
        <tr r="L2" s="1"/>
      </tp>
      <tp>
        <v>57604</v>
        <stp/>
        <stp>ABBV</stp>
        <stp>quote-time</stp>
        <tr r="L3" s="1"/>
      </tp>
      <tp>
        <v>30.06</v>
        <stp/>
        <stp>T</stp>
        <stp>ask-price</stp>
        <tr r="E43" s="1"/>
      </tp>
      <tp>
        <v>1813465</v>
        <stp/>
        <stp>SHOP</stp>
        <stp>total-volume</stp>
        <tr r="I39" s="1"/>
      </tp>
      <tp>
        <v>1362232</v>
        <stp/>
        <stp>GOOG</stp>
        <stp>total-volume</stp>
        <tr r="I11" s="1"/>
      </tp>
      <tp>
        <v>94.7</v>
        <stp/>
        <stp>ABBV</stp>
        <stp>last-price</stp>
        <tr r="C3" s="1"/>
      </tp>
      <tp>
        <v>503.49</v>
        <stp/>
        <stp>AAPL</stp>
        <stp>last-price</stp>
        <tr r="C2" s="1"/>
      </tp>
      <tp>
        <v>34.76</v>
        <stp/>
        <stp>ASHR</stp>
        <stp>last-price</stp>
        <tr r="C4" s="1"/>
      </tp>
      <tp>
        <v>57601</v>
        <stp/>
        <stp>MPNGF</stp>
        <stp>trade-time</stp>
        <tr r="M22" s="1"/>
      </tp>
      <tp>
        <v>57620</v>
        <stp/>
        <stp>PYPL</stp>
        <stp>trade-time</stp>
        <tr r="M35" s="1"/>
      </tp>
      <tp>
        <v>15.8233</v>
        <stp/>
        <stp>PFE</stp>
        <stp>pe-ratio</stp>
        <tr r="J32" s="1"/>
      </tp>
      <tp>
        <v>57630</v>
        <stp/>
        <stp>PANW</stp>
        <stp>trade-time</stp>
        <tr r="M30" s="1"/>
      </tp>
      <tp>
        <v>2268301</v>
        <stp/>
        <stp>PANW</stp>
        <stp>total-volume</stp>
        <tr r="I30" s="1"/>
      </tp>
      <tp>
        <v>59.42</v>
        <stp/>
        <stp>VZ</stp>
        <stp>bid-price</stp>
        <tr r="D51" s="1"/>
      </tp>
      <tp t="e">
        <v>#N/A</v>
        <stp/>
        <stp>IQ</stp>
        <stp>pe-ratio</stp>
        <tr r="J13" s="1"/>
      </tp>
      <tp t="s">
        <v>2019-12-24 00:00:00.000</v>
        <stp/>
        <stp>TQQQ</stp>
        <stp>dividend-date</stp>
        <tr r="O45" s="1"/>
      </tp>
      <tp>
        <v>6754543</v>
        <stp/>
        <stp>VIAC</stp>
        <stp>total-volume</stp>
        <tr r="I49" s="1"/>
      </tp>
      <tp>
        <v>59.65</v>
        <stp/>
        <stp>VZ</stp>
        <stp>ask-price</stp>
        <tr r="E51" s="1"/>
      </tp>
      <tp t="s">
        <v xml:space="preserve"> </v>
        <stp/>
        <stp>SHOP</stp>
        <stp>dividend-date</stp>
        <tr r="O39" s="1"/>
      </tp>
      <tp>
        <v>57629</v>
        <stp/>
        <stp>NVDA</stp>
        <stp>quote-time</stp>
        <tr r="L28" s="1"/>
      </tp>
      <tp>
        <v>57629</v>
        <stp/>
        <stp>NFLX</stp>
        <stp>quote-time</stp>
        <tr r="L25" s="1"/>
      </tp>
      <tp>
        <v>29.96</v>
        <stp/>
        <stp>T</stp>
        <stp>bid-price</stp>
        <tr r="D43" s="1"/>
      </tp>
      <tp>
        <v>488.2</v>
        <stp/>
        <stp>NFLX</stp>
        <stp>last-price</stp>
        <tr r="C25" s="1"/>
      </tp>
      <tp>
        <v>508.65</v>
        <stp/>
        <stp>NVDA</stp>
        <stp>last-price</stp>
        <tr r="C28" s="1"/>
      </tp>
      <tp>
        <v>57611</v>
        <stp/>
        <stp>MSFT</stp>
        <stp>quote-time</stp>
        <tr r="L23" s="1"/>
      </tp>
      <tp>
        <v>18498</v>
        <stp/>
        <stp>IQ</stp>
        <stp>quote-day</stp>
        <tr r="K13" s="1"/>
      </tp>
      <tp>
        <v>465363</v>
        <stp/>
        <stp>SCCO</stp>
        <stp>total-volume</stp>
        <tr r="I38" s="1"/>
      </tp>
      <tp>
        <v>213.69</v>
        <stp/>
        <stp>MSFT</stp>
        <stp>last-price</stp>
        <tr r="C23" s="1"/>
      </tp>
      <tp>
        <v>36.969000000000001</v>
        <stp/>
        <stp>JD</stp>
        <stp>pe-ratio</stp>
        <tr r="J14" s="1"/>
      </tp>
      <tp t="s">
        <v xml:space="preserve"> </v>
        <stp/>
        <stp>TWTR</stp>
        <stp>dividend-date</stp>
        <tr r="O47" s="1"/>
      </tp>
      <tp t="s">
        <v>2019-12-18 00:00:00.000</v>
        <stp/>
        <stp>ASHR</stp>
        <stp>dividend-date</stp>
        <tr r="O4" s="1"/>
      </tp>
      <tp t="s">
        <v>2020-06-25 00:00:00.000</v>
        <stp/>
        <stp>CARR</stp>
        <stp>dividend-date</stp>
        <tr r="O8" s="1"/>
      </tp>
      <tp>
        <v>205.51</v>
        <stp/>
        <stp>V</stp>
        <stp>bid-price</stp>
        <tr r="D48" s="1"/>
      </tp>
      <tp>
        <v>3560683</v>
        <stp/>
        <stp>ABBV</stp>
        <stp>total-volume</stp>
        <tr r="I3" s="1"/>
      </tp>
      <tp>
        <v>21730061</v>
        <stp/>
        <stp>BABA</stp>
        <stp>total-volume</stp>
        <tr r="I5" s="1"/>
      </tp>
      <tp>
        <v>46.819000000000003</v>
        <stp/>
        <stp>MA</stp>
        <stp>pe-ratio</stp>
        <tr r="J17" s="1"/>
      </tp>
      <tp t="e">
        <v>#N/A</v>
        <stp/>
        <stp>MO</stp>
        <stp>pe-ratio</stp>
        <tr r="J21" s="1"/>
      </tp>
      <tp>
        <v>18.332100000000001</v>
        <stp/>
        <stp>MMM</stp>
        <stp>pe-ratio</stp>
        <tr r="J20" s="1"/>
      </tp>
      <tp t="e">
        <v>#N/A</v>
        <stp/>
        <stp>BMY</stp>
        <stp>pe-ratio</stp>
        <tr r="J6" s="1"/>
      </tp>
      <tp>
        <v>19.37</v>
        <stp/>
        <stp>IQ</stp>
        <stp>bid-price</stp>
        <tr r="D13" s="1"/>
      </tp>
      <tp>
        <v>18498</v>
        <stp/>
        <stp>V</stp>
        <stp>quote-day</stp>
        <tr r="K48" s="1"/>
      </tp>
      <tp>
        <v>5.7831999999999999</v>
        <stp/>
        <stp>GLD</stp>
        <stp>pe-ratio</stp>
        <tr r="J10" s="1"/>
      </tp>
      <tp t="s">
        <v>2020-08-19 00:00:00.000</v>
        <stp/>
        <stp>MSFT</stp>
        <stp>dividend-date</stp>
        <tr r="O23" s="1"/>
      </tp>
      <tp>
        <v>12194107</v>
        <stp/>
        <stp>NVDA</stp>
        <stp>total-volume</stp>
        <tr r="I28" s="1"/>
      </tp>
      <tp>
        <v>37.872199999999999</v>
        <stp/>
        <stp>NOK</stp>
        <stp>pe-ratio</stp>
        <tr r="J26" s="1"/>
      </tp>
      <tp t="s">
        <v xml:space="preserve"> </v>
        <stp/>
        <stp>PANW</stp>
        <stp>dividend-date</stp>
        <tr r="O30" s="1"/>
      </tp>
      <tp>
        <v>57622</v>
        <stp/>
        <stp>INTC</stp>
        <stp>quote-time</stp>
        <tr r="L12" s="1"/>
      </tp>
      <tp>
        <v>49.09</v>
        <stp/>
        <stp>INTC</stp>
        <stp>last-price</stp>
        <tr r="C12" s="1"/>
      </tp>
      <tp>
        <v>18498</v>
        <stp/>
        <stp>T</stp>
        <stp>quote-day</stp>
        <tr r="K43" s="1"/>
      </tp>
      <tp>
        <v>27.401700000000002</v>
        <stp/>
        <stp>JNJ</stp>
        <stp>pe-ratio</stp>
        <tr r="J15" s="1"/>
      </tp>
      <tp>
        <v>14.269500000000001</v>
        <stp/>
        <stp>SNA</stp>
        <stp>pe-ratio</stp>
        <tr r="J40" s="1"/>
      </tp>
      <tp>
        <v>14.498100000000001</v>
        <stp/>
        <stp>BND</stp>
        <stp>pe-ratio</stp>
        <tr r="J7" s="1"/>
      </tp>
      <tp t="s">
        <v>2020-07-14 00:00:00.000</v>
        <stp/>
        <stp>ABBV</stp>
        <stp>dividend-date</stp>
        <tr r="O3" s="1"/>
      </tp>
      <tp>
        <v>25246917</v>
        <stp/>
        <stp>MSFT</stp>
        <stp>total-volume</stp>
        <tr r="I23" s="1"/>
      </tp>
      <tp>
        <v>57631</v>
        <stp/>
        <stp>QQQ</stp>
        <stp>quote-time</stp>
        <tr r="L36" s="1"/>
      </tp>
      <tp>
        <v>57601</v>
        <stp/>
        <stp>PRU</stp>
        <stp>quote-time</stp>
        <tr r="L34" s="1"/>
      </tp>
      <tp>
        <v>57607</v>
        <stp/>
        <stp>PEP</stp>
        <stp>quote-time</stp>
        <tr r="L31" s="1"/>
      </tp>
      <tp>
        <v>57623</v>
        <stp/>
        <stp>PFE</stp>
        <stp>quote-time</stp>
        <tr r="L32" s="1"/>
      </tp>
      <tp>
        <v>57606</v>
        <stp/>
        <stp>PAC</stp>
        <stp>quote-time</stp>
        <tr r="L29" s="1"/>
      </tp>
      <tp>
        <v>57631</v>
        <stp/>
        <stp>SPY</stp>
        <stp>quote-time</stp>
        <tr r="L42" s="1"/>
      </tp>
      <tp>
        <v>57628</v>
        <stp/>
        <stp>SPG</stp>
        <stp>quote-time</stp>
        <tr r="L41" s="1"/>
      </tp>
      <tp>
        <v>57602</v>
        <stp/>
        <stp>SNA</stp>
        <stp>quote-time</stp>
        <tr r="L40" s="1"/>
      </tp>
      <tp>
        <v>57606</v>
        <stp/>
        <stp>RTX</stp>
        <stp>quote-time</stp>
        <tr r="L37" s="1"/>
      </tp>
      <tp>
        <v>57609</v>
        <stp/>
        <stp>VTR</stp>
        <stp>quote-time</stp>
        <tr r="L50" s="1"/>
      </tp>
      <tp>
        <v>69.510000000000005</v>
        <stp/>
        <stp>PAC</stp>
        <stp>bid-price</stp>
        <tr r="D29" s="1"/>
      </tp>
      <tp>
        <v>57620</v>
        <stp/>
        <stp>JNJ</stp>
        <stp>quote-time</stp>
        <tr r="L15" s="1"/>
      </tp>
      <tp>
        <v>57604</v>
        <stp/>
        <stp>MMM</stp>
        <stp>quote-time</stp>
        <tr r="L20" s="1"/>
      </tp>
      <tp>
        <v>57609</v>
        <stp/>
        <stp>MDT</stp>
        <stp>quote-time</stp>
        <tr r="L19" s="1"/>
      </tp>
      <tp>
        <v>57629</v>
        <stp/>
        <stp>MDP</stp>
        <stp>quote-time</stp>
        <tr r="L18" s="1"/>
      </tp>
      <tp>
        <v>57603</v>
        <stp/>
        <stp>LYB</stp>
        <stp>quote-time</stp>
        <tr r="L16" s="1"/>
      </tp>
      <tp>
        <v>57617</v>
        <stp/>
        <stp>NUE</stp>
        <stp>quote-time</stp>
        <tr r="L27" s="1"/>
      </tp>
      <tp>
        <v>57617</v>
        <stp/>
        <stp>NOK</stp>
        <stp>quote-time</stp>
        <tr r="L26" s="1"/>
      </tp>
      <tp>
        <v>57617</v>
        <stp/>
        <stp>NEM</stp>
        <stp>quote-time</stp>
        <tr r="L24" s="1"/>
      </tp>
      <tp>
        <v>57622</v>
        <stp/>
        <stp>BMY</stp>
        <stp>quote-time</stp>
        <tr r="L6" s="1"/>
      </tp>
      <tp>
        <v>57604</v>
        <stp/>
        <stp>BND</stp>
        <stp>quote-time</stp>
        <tr r="L7" s="1"/>
      </tp>
      <tp>
        <v>57628</v>
        <stp/>
        <stp>GLD</stp>
        <stp>quote-time</stp>
        <tr r="L10" s="1"/>
      </tp>
      <tp>
        <v>62.41</v>
        <stp/>
        <stp>BMY</stp>
        <stp>last-price</stp>
        <tr r="C6" s="1"/>
      </tp>
      <tp>
        <v>88.67</v>
        <stp/>
        <stp>BND</stp>
        <stp>last-price</stp>
        <tr r="C7" s="1"/>
      </tp>
      <tp>
        <v>181.03</v>
        <stp/>
        <stp>GLD</stp>
        <stp>last-price</stp>
        <tr r="C10" s="1"/>
      </tp>
      <tp>
        <v>152.15</v>
        <stp/>
        <stp>JNJ</stp>
        <stp>last-price</stp>
        <tr r="C15" s="1"/>
      </tp>
      <tp>
        <v>18498</v>
        <stp/>
        <stp>NUE</stp>
        <stp>quote-day</stp>
        <tr r="K27" s="1"/>
      </tp>
      <tp>
        <v>18498</v>
        <stp/>
        <stp>PFE</stp>
        <stp>quote-day</stp>
        <tr r="K32" s="1"/>
      </tp>
      <tp>
        <v>46.02</v>
        <stp/>
        <stp>NUE</stp>
        <stp>last-price</stp>
        <tr r="C27" s="1"/>
      </tp>
      <tp>
        <v>65.2</v>
        <stp/>
        <stp>NEM</stp>
        <stp>last-price</stp>
        <tr r="C24" s="1"/>
      </tp>
      <tp>
        <v>5.03</v>
        <stp/>
        <stp>NOK</stp>
        <stp>last-price</stp>
        <tr r="C26" s="1"/>
      </tp>
      <tp>
        <v>69.62</v>
        <stp/>
        <stp>LYB</stp>
        <stp>last-price</stp>
        <tr r="C16" s="1"/>
      </tp>
      <tp>
        <v>100.13</v>
        <stp/>
        <stp>MDT</stp>
        <stp>last-price</stp>
        <tr r="C19" s="1"/>
      </tp>
      <tp>
        <v>14.25</v>
        <stp/>
        <stp>MDP</stp>
        <stp>last-price</stp>
        <tr r="C18" s="1"/>
      </tp>
      <tp>
        <v>163.52000000000001</v>
        <stp/>
        <stp>MMM</stp>
        <stp>last-price</stp>
        <tr r="C20" s="1"/>
      </tp>
      <tp>
        <v>61.95</v>
        <stp/>
        <stp>RTX</stp>
        <stp>last-price</stp>
        <tr r="C37" s="1"/>
      </tp>
      <tp>
        <v>68.5</v>
        <stp/>
        <stp>SPG</stp>
        <stp>last-price</stp>
        <tr r="C41" s="1"/>
      </tp>
      <tp>
        <v>342.78</v>
        <stp/>
        <stp>SPY</stp>
        <stp>last-price</stp>
        <tr r="C42" s="1"/>
      </tp>
      <tp>
        <v>149.26</v>
        <stp/>
        <stp>SNA</stp>
        <stp>last-price</stp>
        <tr r="C40" s="1"/>
      </tp>
      <tp>
        <v>69.09</v>
        <stp/>
        <stp>PRU</stp>
        <stp>last-price</stp>
        <tr r="C34" s="1"/>
      </tp>
      <tp>
        <v>137.63999999999999</v>
        <stp/>
        <stp>PEP</stp>
        <stp>last-price</stp>
        <tr r="C31" s="1"/>
      </tp>
      <tp>
        <v>38.85</v>
        <stp/>
        <stp>PFE</stp>
        <stp>last-price</stp>
        <tr r="C32" s="1"/>
      </tp>
      <tp>
        <v>75.430000000000007</v>
        <stp/>
        <stp>PAC</stp>
        <stp>last-price</stp>
        <tr r="C29" s="1"/>
      </tp>
      <tp>
        <v>283.5</v>
        <stp/>
        <stp>QQQ</stp>
        <stp>last-price</stp>
        <tr r="C36" s="1"/>
      </tp>
      <tp>
        <v>42.29</v>
        <stp/>
        <stp>VTR</stp>
        <stp>last-price</stp>
        <tr r="C50" s="1"/>
      </tp>
      <tp>
        <v>164.04</v>
        <stp/>
        <stp>MMM</stp>
        <stp>ask-price</stp>
        <tr r="E20" s="1"/>
      </tp>
      <tp>
        <v>65.33</v>
        <stp/>
        <stp>NEM</stp>
        <stp>ask-price</stp>
        <tr r="E24" s="1"/>
      </tp>
      <tp>
        <v>69.209999999999994</v>
        <stp/>
        <stp>LYB</stp>
        <stp>bid-price</stp>
        <tr r="D16" s="1"/>
      </tp>
      <tp>
        <v>10814002</v>
        <stp/>
        <stp>VZ</stp>
        <stp>total-volume</stp>
        <tr r="I51" s="1"/>
      </tp>
      <tp>
        <v>18498</v>
        <stp/>
        <stp>GLD</stp>
        <stp>quote-day</stp>
        <tr r="K10" s="1"/>
      </tp>
      <tp>
        <v>18498</v>
        <stp/>
        <stp>BND</stp>
        <stp>quote-day</stp>
        <tr r="K7" s="1"/>
      </tp>
      <tp>
        <v>1286807</v>
        <stp/>
        <stp>NUE</stp>
        <stp>total-volume</stp>
        <tr r="I27" s="1"/>
      </tp>
      <tp>
        <v>148.66</v>
        <stp/>
        <stp>SNA</stp>
        <stp>bid-price</stp>
        <tr r="D40" s="1"/>
      </tp>
      <tp>
        <v>18498</v>
        <stp/>
        <stp>SPG</stp>
        <stp>quote-day</stp>
        <tr r="K41" s="1"/>
      </tp>
      <tp>
        <v>1510034</v>
        <stp/>
        <stp>VTR</stp>
        <stp>total-volume</stp>
        <tr r="I50" s="1"/>
      </tp>
      <tp>
        <v>6287012</v>
        <stp/>
        <stp>RTX</stp>
        <stp>total-volume</stp>
        <tr r="I37" s="1"/>
      </tp>
      <tp>
        <v>18.129200000000001</v>
        <stp/>
        <stp>T</stp>
        <stp>pe-ratio</stp>
        <tr r="J43" s="1"/>
      </tp>
      <tp>
        <v>38.816899999999997</v>
        <stp/>
        <stp>V</stp>
        <stp>pe-ratio</stp>
        <tr r="J48" s="1"/>
      </tp>
      <tp>
        <v>68.08</v>
        <stp/>
        <stp>SPG</stp>
        <stp>bid-price</stp>
        <tr r="D41" s="1"/>
      </tp>
      <tp>
        <v>18498</v>
        <stp/>
        <stp>SNA</stp>
        <stp>quote-day</stp>
        <tr r="K40" s="1"/>
      </tp>
      <tp>
        <v>2060222</v>
        <stp/>
        <stp>PRU</stp>
        <stp>total-volume</stp>
        <tr r="I34" s="1"/>
      </tp>
      <tp>
        <v>35522256</v>
        <stp/>
        <stp>QQQ</stp>
        <stp>total-volume</stp>
        <tr r="I36" s="1"/>
      </tp>
      <tp>
        <v>38.75</v>
        <stp/>
        <stp>PFE</stp>
        <stp>bid-price</stp>
        <tr r="D32" s="1"/>
      </tp>
      <tp>
        <v>45.9</v>
        <stp/>
        <stp>NUE</stp>
        <stp>bid-price</stp>
        <tr r="D27" s="1"/>
      </tp>
      <tp>
        <v>152.80000000000001</v>
        <stp/>
        <stp>JNJ</stp>
        <stp>ask-price</stp>
        <tr r="E15" s="1"/>
      </tp>
      <tp>
        <v>18498</v>
        <stp/>
        <stp>PAC</stp>
        <stp>quote-day</stp>
        <tr r="K29" s="1"/>
      </tp>
      <tp>
        <v>7.01</v>
        <stp/>
        <stp>T</stp>
        <stp>dividend-yield</stp>
        <tr r="N43" s="1"/>
      </tp>
      <tp>
        <v>0.59</v>
        <stp/>
        <stp>V</stp>
        <stp>dividend-yield</stp>
        <tr r="N48" s="1"/>
      </tp>
      <tp>
        <v>5497446</v>
        <stp/>
        <stp>SPG</stp>
        <stp>total-volume</stp>
        <tr r="I41" s="1"/>
      </tp>
      <tp>
        <v>41307269</v>
        <stp/>
        <stp>SPY</stp>
        <stp>total-volume</stp>
        <tr r="I42" s="1"/>
      </tp>
      <tp>
        <v>2441646</v>
        <stp/>
        <stp>PM</stp>
        <stp>total-volume</stp>
        <tr r="I33" s="1"/>
      </tp>
      <tp>
        <v>180.99</v>
        <stp/>
        <stp>GLD</stp>
        <stp>bid-price</stp>
        <tr r="D10" s="1"/>
      </tp>
      <tp>
        <v>88.66</v>
        <stp/>
        <stp>BND</stp>
        <stp>bid-price</stp>
        <tr r="D7" s="1"/>
      </tp>
      <tp>
        <v>5.03</v>
        <stp/>
        <stp>NOK</stp>
        <stp>ask-price</stp>
        <tr r="E26" s="1"/>
      </tp>
      <tp>
        <v>18498</v>
        <stp/>
        <stp>LYB</stp>
        <stp>quote-day</stp>
        <tr r="K16" s="1"/>
      </tp>
      <tp>
        <v>181.03</v>
        <stp/>
        <stp>GLD</stp>
        <stp>ask-price</stp>
        <tr r="E10" s="1"/>
      </tp>
      <tp>
        <v>88.9</v>
        <stp/>
        <stp>BND</stp>
        <stp>ask-price</stp>
        <tr r="E7" s="1"/>
      </tp>
      <tp>
        <v>5.0199999999999996</v>
        <stp/>
        <stp>NOK</stp>
        <stp>bid-price</stp>
        <tr r="D26" s="1"/>
      </tp>
      <tp>
        <v>18498</v>
        <stp/>
        <stp>MMM</stp>
        <stp>quote-day</stp>
        <tr r="K20" s="1"/>
      </tp>
      <tp>
        <v>18498</v>
        <stp/>
        <stp>NEM</stp>
        <stp>quote-day</stp>
        <tr r="K24" s="1"/>
      </tp>
      <tp>
        <v>38.93</v>
        <stp/>
        <stp>PFE</stp>
        <stp>ask-price</stp>
        <tr r="E32" s="1"/>
      </tp>
      <tp>
        <v>46.2</v>
        <stp/>
        <stp>NUE</stp>
        <stp>ask-price</stp>
        <tr r="E27" s="1"/>
      </tp>
      <tp>
        <v>151.88</v>
        <stp/>
        <stp>JNJ</stp>
        <stp>bid-price</stp>
        <tr r="D15" s="1"/>
      </tp>
      <tp>
        <v>68.540000000000006</v>
        <stp/>
        <stp>SPG</stp>
        <stp>ask-price</stp>
        <tr r="E41" s="1"/>
      </tp>
      <tp t="e">
        <v>#N/A</v>
        <stp/>
        <stp>TWTR</stp>
        <stp>pe-ratio</stp>
        <tr r="J47" s="1"/>
      </tp>
      <tp>
        <v>9.0663999999999998</v>
        <stp/>
        <stp>INTC</stp>
        <stp>pe-ratio</stp>
        <tr r="J12" s="1"/>
      </tp>
      <tp>
        <v>150.33000000000001</v>
        <stp/>
        <stp>SNA</stp>
        <stp>ask-price</stp>
        <tr r="E40" s="1"/>
      </tp>
      <tp t="e">
        <v>#N/A</v>
        <stp/>
        <stp>CARR</stp>
        <stp>pe-ratio</stp>
        <tr r="J8" s="1"/>
      </tp>
      <tp>
        <v>1518621</v>
        <stp/>
        <stp>LYB</stp>
        <stp>total-volume</stp>
        <tr r="I16" s="1"/>
      </tp>
      <tp>
        <v>69.64</v>
        <stp/>
        <stp>LYB</stp>
        <stp>ask-price</stp>
        <tr r="E16" s="1"/>
      </tp>
      <tp>
        <v>65.150000000000006</v>
        <stp/>
        <stp>NEM</stp>
        <stp>bid-price</stp>
        <tr r="D24" s="1"/>
      </tp>
      <tp>
        <v>162.91</v>
        <stp/>
        <stp>MMM</stp>
        <stp>bid-price</stp>
        <tr r="D20" s="1"/>
      </tp>
      <tp t="e">
        <v>#N/A</v>
        <stp/>
        <stp>TQQQ</stp>
        <stp>pe-ratio</stp>
        <tr r="J45" s="1"/>
      </tp>
      <tp>
        <v>18498</v>
        <stp/>
        <stp>NOK</stp>
        <stp>quote-day</stp>
        <tr r="K26" s="1"/>
      </tp>
      <tp>
        <v>100.02</v>
        <stp/>
        <stp>PAC</stp>
        <stp>ask-price</stp>
        <tr r="E29" s="1"/>
      </tp>
      <tp>
        <v>18498</v>
        <stp/>
        <stp>JNJ</stp>
        <stp>quote-day</stp>
        <tr r="K15" s="1"/>
      </tp>
      <tp>
        <v>90.321200000000005</v>
        <stp/>
        <stp>PYPL</stp>
        <stp>pe-ratio</stp>
        <tr r="J35" s="1"/>
      </tp>
      <tp>
        <v>37.810400000000001</v>
        <stp/>
        <stp>AAPL</stp>
        <stp>pe-ratio</stp>
        <tr r="J2" s="1"/>
      </tp>
      <tp>
        <v>57600</v>
        <stp/>
        <stp>VTR</stp>
        <stp>trade-time</stp>
        <tr r="M50" s="1"/>
      </tp>
      <tp>
        <v>997934</v>
        <stp/>
        <stp>GD</stp>
        <stp>total-volume</stp>
        <tr r="I9" s="1"/>
      </tp>
      <tp>
        <v>57619</v>
        <stp/>
        <stp>PRU</stp>
        <stp>trade-time</stp>
        <tr r="M34" s="1"/>
      </tp>
      <tp>
        <v>57613</v>
        <stp/>
        <stp>PAC</stp>
        <stp>trade-time</stp>
        <tr r="M29" s="1"/>
      </tp>
      <tp>
        <v>57630</v>
        <stp/>
        <stp>PFE</stp>
        <stp>trade-time</stp>
        <tr r="M32" s="1"/>
      </tp>
      <tp>
        <v>57621</v>
        <stp/>
        <stp>PEP</stp>
        <stp>trade-time</stp>
        <tr r="M31" s="1"/>
      </tp>
      <tp>
        <v>57630</v>
        <stp/>
        <stp>QQQ</stp>
        <stp>trade-time</stp>
        <tr r="M36" s="1"/>
      </tp>
      <tp>
        <v>57624</v>
        <stp/>
        <stp>RTX</stp>
        <stp>trade-time</stp>
        <tr r="M37" s="1"/>
      </tp>
      <tp>
        <v>57630</v>
        <stp/>
        <stp>SPY</stp>
        <stp>trade-time</stp>
        <tr r="M42" s="1"/>
      </tp>
      <tp>
        <v>57616</v>
        <stp/>
        <stp>SPG</stp>
        <stp>trade-time</stp>
        <tr r="M41" s="1"/>
      </tp>
      <tp>
        <v>57615</v>
        <stp/>
        <stp>SNA</stp>
        <stp>trade-time</stp>
        <tr r="M40" s="1"/>
      </tp>
      <tp>
        <v>57600</v>
        <stp/>
        <stp>LYB</stp>
        <stp>trade-time</stp>
        <tr r="M16" s="1"/>
      </tp>
      <tp>
        <v>57600</v>
        <stp/>
        <stp>MMM</stp>
        <stp>trade-time</stp>
        <tr r="M20" s="1"/>
      </tp>
      <tp>
        <v>57607</v>
        <stp/>
        <stp>MDP</stp>
        <stp>trade-time</stp>
        <tr r="M18" s="1"/>
      </tp>
      <tp>
        <v>57625</v>
        <stp/>
        <stp>MDT</stp>
        <stp>trade-time</stp>
        <tr r="M19" s="1"/>
      </tp>
      <tp>
        <v>57622</v>
        <stp/>
        <stp>NUE</stp>
        <stp>trade-time</stp>
        <tr r="M27" s="1"/>
      </tp>
      <tp>
        <v>57626</v>
        <stp/>
        <stp>NOK</stp>
        <stp>trade-time</stp>
        <tr r="M26" s="1"/>
      </tp>
      <tp>
        <v>57624</v>
        <stp/>
        <stp>NEM</stp>
        <stp>trade-time</stp>
        <tr r="M24" s="1"/>
      </tp>
      <tp>
        <v>57622</v>
        <stp/>
        <stp>JNJ</stp>
        <stp>trade-time</stp>
        <tr r="M15" s="1"/>
      </tp>
      <tp>
        <v>57629</v>
        <stp/>
        <stp>GLD</stp>
        <stp>trade-time</stp>
        <tr r="M10" s="1"/>
      </tp>
      <tp>
        <v>57600</v>
        <stp/>
        <stp>BND</stp>
        <stp>trade-time</stp>
        <tr r="M7" s="1"/>
      </tp>
      <tp>
        <v>57622</v>
        <stp/>
        <stp>BMY</stp>
        <stp>trade-time</stp>
        <tr r="M6" s="1"/>
      </tp>
      <tp t="e">
        <v>#N/A</v>
        <stp/>
        <stp>SHOP</stp>
        <stp>pe-ratio</stp>
        <tr r="J39" s="1"/>
      </tp>
      <tp>
        <v>18498</v>
        <stp/>
        <stp>PRU</stp>
        <stp>quote-day</stp>
        <tr r="K34" s="1"/>
      </tp>
      <tp>
        <v>35.633400000000002</v>
        <stp/>
        <stp>GOOG</stp>
        <stp>pe-ratio</stp>
        <tr r="J11" s="1"/>
      </tp>
      <tp>
        <v>17601571</v>
        <stp/>
        <stp>PFE</stp>
        <stp>total-volume</stp>
        <tr r="I32" s="1"/>
      </tp>
      <tp>
        <v>40.869999999999997</v>
        <stp/>
        <stp>VTR</stp>
        <stp>bid-price</stp>
        <tr r="D50" s="1"/>
      </tp>
      <tp t="e">
        <v>#N/A</v>
        <stp/>
        <stp>PANW</stp>
        <stp>pe-ratio</stp>
        <tr r="J30" s="1"/>
      </tp>
      <tp>
        <v>18498</v>
        <stp/>
        <stp>MDT</stp>
        <stp>quote-day</stp>
        <tr r="K19" s="1"/>
      </tp>
      <tp>
        <v>4493625</v>
        <stp/>
        <stp>NEM</stp>
        <stp>total-volume</stp>
        <tr r="I24" s="1"/>
      </tp>
      <tp>
        <v>2980281</v>
        <stp/>
        <stp>PEP</stp>
        <stp>total-volume</stp>
        <tr r="I31" s="1"/>
      </tp>
      <tp t="s">
        <v xml:space="preserve"> </v>
        <stp/>
        <stp>MPNGF</stp>
        <stp>dividend-date</stp>
        <tr r="O22" s="1"/>
      </tp>
      <tp>
        <v>283.5</v>
        <stp/>
        <stp>QQQ</stp>
        <stp>bid-price</stp>
        <tr r="D36" s="1"/>
      </tp>
      <tp>
        <v>860379</v>
        <stp/>
        <stp>MDP</stp>
        <stp>total-volume</stp>
        <tr r="I18" s="1"/>
      </tp>
      <tp>
        <v>5233671</v>
        <stp/>
        <stp>MDT</stp>
        <stp>total-volume</stp>
        <tr r="I19" s="1"/>
      </tp>
      <tp>
        <v>137.37</v>
        <stp/>
        <stp>PEP</stp>
        <stp>bid-price</stp>
        <tr r="D31" s="1"/>
      </tp>
      <tp>
        <v>13.76</v>
        <stp/>
        <stp>MDP</stp>
        <stp>bid-price</stp>
        <tr r="D18" s="1"/>
      </tp>
      <tp>
        <v>87.216899999999995</v>
        <stp/>
        <stp>NFLX</stp>
        <stp>pe-ratio</stp>
        <tr r="J25" s="1"/>
      </tp>
      <tp>
        <v>1054.885</v>
        <stp/>
        <stp>TSLA</stp>
        <stp>pe-ratio</stp>
        <tr r="J46" s="1"/>
      </tp>
      <tp>
        <v>61.97</v>
        <stp/>
        <stp>RTX</stp>
        <stp>ask-price</stp>
        <tr r="E37" s="1"/>
      </tp>
      <tp t="s">
        <v>2020-05-14 00:00:00.000</v>
        <stp/>
        <stp>TCEHY</stp>
        <stp>dividend-date</stp>
        <tr r="O44" s="1"/>
      </tp>
      <tp>
        <v>18498</v>
        <stp/>
        <stp>QQQ</stp>
        <stp>quote-day</stp>
        <tr r="K36" s="1"/>
      </tp>
      <tp>
        <v>3.1800000000000002E-2</v>
        <stp/>
        <stp>VTR</stp>
        <stp>volatility</stp>
        <tr r="P50" s="1"/>
      </tp>
      <tp>
        <v>2.0199999999999999E-2</v>
        <stp/>
        <stp>RTX</stp>
        <stp>volatility</stp>
        <tr r="P37" s="1"/>
      </tp>
      <tp>
        <v>3.1399999999999997E-2</v>
        <stp/>
        <stp>SPG</stp>
        <stp>volatility</stp>
        <tr r="P41" s="1"/>
      </tp>
      <tp>
        <v>7.9000000000000008E-3</v>
        <stp/>
        <stp>SPY</stp>
        <stp>volatility</stp>
        <tr r="P42" s="1"/>
      </tp>
      <tp>
        <v>4.5100000000000001E-2</v>
        <stp/>
        <stp>SNA</stp>
        <stp>volatility</stp>
        <tr r="P40" s="1"/>
      </tp>
      <tp>
        <v>2.75E-2</v>
        <stp/>
        <stp>PRU</stp>
        <stp>volatility</stp>
        <tr r="P34" s="1"/>
      </tp>
      <tp>
        <v>1.6799999999999999E-2</v>
        <stp/>
        <stp>PFE</stp>
        <stp>volatility</stp>
        <tr r="P32" s="1"/>
      </tp>
      <tp>
        <v>2.1999999999999999E-2</v>
        <stp/>
        <stp>PEP</stp>
        <stp>volatility</stp>
        <tr r="P31" s="1"/>
      </tp>
      <tp>
        <v>0.1027</v>
        <stp/>
        <stp>PAC</stp>
        <stp>volatility</stp>
        <tr r="P29" s="1"/>
      </tp>
      <tp>
        <v>6.3E-3</v>
        <stp/>
        <stp>QQQ</stp>
        <stp>volatility</stp>
        <tr r="P36" s="1"/>
      </tp>
      <tp>
        <v>342.78</v>
        <stp/>
        <stp>SPY</stp>
        <stp>ask-price</stp>
        <tr r="E42" s="1"/>
      </tp>
      <tp>
        <v>62.47</v>
        <stp/>
        <stp>BMY</stp>
        <stp>ask-price</stp>
        <tr r="E6" s="1"/>
      </tp>
      <tp>
        <v>1.12E-2</v>
        <stp/>
        <stp>GLD</stp>
        <stp>volatility</stp>
        <tr r="P10" s="1"/>
      </tp>
      <tp>
        <v>4.1999999999999997E-3</v>
        <stp/>
        <stp>BND</stp>
        <stp>volatility</stp>
        <tr r="P7" s="1"/>
      </tp>
      <tp>
        <v>1.15E-2</v>
        <stp/>
        <stp>BMY</stp>
        <stp>volatility</stp>
        <tr r="P6" s="1"/>
      </tp>
      <tp>
        <v>3.2899999999999999E-2</v>
        <stp/>
        <stp>NUE</stp>
        <stp>volatility</stp>
        <tr r="P27" s="1"/>
      </tp>
      <tp>
        <v>6.08E-2</v>
        <stp/>
        <stp>NOK</stp>
        <stp>volatility</stp>
        <tr r="P26" s="1"/>
      </tp>
      <tp>
        <v>1.9900000000000001E-2</v>
        <stp/>
        <stp>NEM</stp>
        <stp>volatility</stp>
        <tr r="P24" s="1"/>
      </tp>
      <tp>
        <v>2.3E-2</v>
        <stp/>
        <stp>LYB</stp>
        <stp>volatility</stp>
        <tr r="P16" s="1"/>
      </tp>
      <tp>
        <v>2.5999999999999999E-2</v>
        <stp/>
        <stp>MMM</stp>
        <stp>volatility</stp>
        <tr r="P20" s="1"/>
      </tp>
      <tp>
        <v>1.9800000000000002E-2</v>
        <stp/>
        <stp>MDT</stp>
        <stp>volatility</stp>
        <tr r="P19" s="1"/>
      </tp>
      <tp>
        <v>7.6999999999999999E-2</v>
        <stp/>
        <stp>MDP</stp>
        <stp>volatility</stp>
        <tr r="P18" s="1"/>
      </tp>
      <tp>
        <v>1.6500000000000001E-2</v>
        <stp/>
        <stp>JNJ</stp>
        <stp>volatility</stp>
        <tr r="P15" s="1"/>
      </tp>
      <tp>
        <v>18498</v>
        <stp/>
        <stp>MDP</stp>
        <stp>quote-day</stp>
        <tr r="K18" s="1"/>
      </tp>
      <tp>
        <v>18498</v>
        <stp/>
        <stp>PEP</stp>
        <stp>quote-day</stp>
        <tr r="K31" s="1"/>
      </tp>
      <tp>
        <v>105417</v>
        <stp/>
        <stp>PAC</stp>
        <stp>total-volume</stp>
        <tr r="I29" s="1"/>
      </tp>
      <tp>
        <v>68.930000000000007</v>
        <stp/>
        <stp>PRU</stp>
        <stp>bid-price</stp>
        <tr r="D34" s="1"/>
      </tp>
      <tp>
        <v>100.01</v>
        <stp/>
        <stp>MDT</stp>
        <stp>bid-price</stp>
        <tr r="D19" s="1"/>
      </tp>
      <tp t="e">
        <v>#N/A</v>
        <stp/>
        <stp>ASHR</stp>
        <stp>pe-ratio</stp>
        <tr r="J4" s="1"/>
      </tp>
      <tp>
        <v>18498</v>
        <stp/>
        <stp>VTR</stp>
        <stp>quote-day</stp>
        <tr r="K50" s="1"/>
      </tp>
      <tp>
        <v>12567645</v>
        <stp/>
        <stp>NOK</stp>
        <stp>total-volume</stp>
        <tr r="I26" s="1"/>
      </tp>
      <tp>
        <v>100.74</v>
        <stp/>
        <stp>MDT</stp>
        <stp>ask-price</stp>
        <tr r="E19" s="1"/>
      </tp>
      <tp>
        <v>296948</v>
        <stp/>
        <stp>SNA</stp>
        <stp>total-volume</stp>
        <tr r="I40" s="1"/>
      </tp>
      <tp>
        <v>2960154</v>
        <stp/>
        <stp>BND</stp>
        <stp>total-volume</stp>
        <tr r="I7" s="1"/>
      </tp>
      <tp>
        <v>5302687</v>
        <stp/>
        <stp>JNJ</stp>
        <stp>total-volume</stp>
        <tr r="I15" s="1"/>
      </tp>
      <tp>
        <v>69.28</v>
        <stp/>
        <stp>PRU</stp>
        <stp>ask-price</stp>
        <tr r="E34" s="1"/>
      </tp>
      <tp>
        <v>36.955500000000001</v>
        <stp/>
        <stp>MSFT</stp>
        <stp>pe-ratio</stp>
        <tr r="J23" s="1"/>
      </tp>
      <tp>
        <v>2221208</v>
        <stp/>
        <stp>MMM</stp>
        <stp>total-volume</stp>
        <tr r="I20" s="1"/>
      </tp>
      <tp>
        <v>7769627</v>
        <stp/>
        <stp>BMY</stp>
        <stp>total-volume</stp>
        <tr r="I6" s="1"/>
      </tp>
      <tp>
        <v>7253858</v>
        <stp/>
        <stp>MO</stp>
        <stp>total-volume</stp>
        <tr r="I21" s="1"/>
      </tp>
      <tp>
        <v>2743865</v>
        <stp/>
        <stp>MA</stp>
        <stp>total-volume</stp>
        <tr r="I17" s="1"/>
      </tp>
      <tp>
        <v>342.77</v>
        <stp/>
        <stp>SPY</stp>
        <stp>bid-price</stp>
        <tr r="D42" s="1"/>
      </tp>
      <tp>
        <v>62.38</v>
        <stp/>
        <stp>BMY</stp>
        <stp>bid-price</stp>
        <tr r="D6" s="1"/>
      </tp>
      <tp>
        <v>11272967</v>
        <stp/>
        <stp>GLD</stp>
        <stp>total-volume</stp>
        <tr r="I10" s="1"/>
      </tp>
      <tp>
        <v>61.73</v>
        <stp/>
        <stp>RTX</stp>
        <stp>bid-price</stp>
        <tr r="D37" s="1"/>
      </tp>
      <tp>
        <v>93.022000000000006</v>
        <stp/>
        <stp>NVDA</stp>
        <stp>pe-ratio</stp>
        <tr r="J28" s="1"/>
      </tp>
      <tp>
        <v>137.63999999999999</v>
        <stp/>
        <stp>PEP</stp>
        <stp>ask-price</stp>
        <tr r="E31" s="1"/>
      </tp>
      <tp>
        <v>14.25</v>
        <stp/>
        <stp>MDP</stp>
        <stp>ask-price</stp>
        <tr r="E18" s="1"/>
      </tp>
      <tp>
        <v>18498</v>
        <stp/>
        <stp>BMY</stp>
        <stp>quote-day</stp>
        <tr r="K6" s="1"/>
      </tp>
      <tp>
        <v>18498</v>
        <stp/>
        <stp>SPY</stp>
        <stp>quote-day</stp>
        <tr r="K42" s="1"/>
      </tp>
      <tp>
        <v>30.401800000000001</v>
        <stp/>
        <stp>SCCO</stp>
        <stp>pe-ratio</stp>
        <tr r="J38" s="1"/>
      </tp>
      <tp>
        <v>12446013</v>
        <stp/>
        <stp>JD</stp>
        <stp>total-volume</stp>
        <tr r="I14" s="1"/>
      </tp>
      <tp>
        <v>283.52</v>
        <stp/>
        <stp>QQQ</stp>
        <stp>ask-price</stp>
        <tr r="E36" s="1"/>
      </tp>
      <tp>
        <v>20.867599999999999</v>
        <stp/>
        <stp>ABBV</stp>
        <stp>pe-ratio</stp>
        <tr r="J3" s="1"/>
      </tp>
      <tp>
        <v>18498</v>
        <stp/>
        <stp>RTX</stp>
        <stp>quote-day</stp>
        <tr r="K37" s="1"/>
      </tp>
      <tp>
        <v>28.031400000000001</v>
        <stp/>
        <stp>BABA</stp>
        <stp>pe-ratio</stp>
        <tr r="J5" s="1"/>
      </tp>
      <tp>
        <v>43.7</v>
        <stp/>
        <stp>VTR</stp>
        <stp>ask-price</stp>
        <tr r="E50" s="1"/>
      </tp>
      <tp>
        <v>3679606</v>
        <stp/>
        <stp>IQ</stp>
        <stp>total-volume</stp>
        <tr r="I13" s="1"/>
      </tp>
      <tp>
        <v>6.7808000000000002</v>
        <stp/>
        <stp>VIAC</stp>
        <stp>pe-ratio</stp>
        <tr r="J49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77BB639-722B-4360-8512-4B9BAB671695}" name="Table1" displayName="Table1" ref="A1:P51" totalsRowShown="0">
  <autoFilter ref="A1:P51" xr:uid="{32E94F31-300F-4EA6-A032-B2833C691C37}"/>
  <sortState xmlns:xlrd2="http://schemas.microsoft.com/office/spreadsheetml/2017/richdata2" ref="A2:P51">
    <sortCondition ref="A1:A51"/>
  </sortState>
  <tableColumns count="16">
    <tableColumn id="1" xr3:uid="{8CF6EFD5-1BA9-482E-854F-EF33419122CE}" name="ticker"/>
    <tableColumn id="11" xr3:uid="{A280CF68-8C5D-4CF9-BB4B-B308C40B3D37}" name="description" dataDxfId="13">
      <calculatedColumnFormula>RTD("td.rtd","",$A2,B$1)</calculatedColumnFormula>
    </tableColumn>
    <tableColumn id="2" xr3:uid="{7DE5A27C-2C60-4A33-AED1-A21973530A28}" name="last-price" dataDxfId="12">
      <calculatedColumnFormula>RTD("td.rtd","",$A2,C$1)</calculatedColumnFormula>
    </tableColumn>
    <tableColumn id="3" xr3:uid="{57F055B2-69CE-4E76-BC72-BB7A31014256}" name="bid-price" dataDxfId="11">
      <calculatedColumnFormula>RTD("td.rtd","",$A2,D$1)</calculatedColumnFormula>
    </tableColumn>
    <tableColumn id="4" xr3:uid="{62BEA9E9-D061-495E-8BE6-5F8D897ECC4E}" name="ask-price" dataDxfId="10">
      <calculatedColumnFormula>RTD("td.rtd","",$A2,E$1)</calculatedColumnFormula>
    </tableColumn>
    <tableColumn id="5" xr3:uid="{EFC9078E-4782-4947-8488-DD9D9232AD50}" name="close-price" dataDxfId="9">
      <calculatedColumnFormula>RTD("td.rtd","",$A2,F$1)</calculatedColumnFormula>
    </tableColumn>
    <tableColumn id="15" xr3:uid="{94F17655-140F-46A8-A6B1-E6761E969A97}" name="chg $" dataDxfId="1">
      <calculatedColumnFormula>C2-F2</calculatedColumnFormula>
    </tableColumn>
    <tableColumn id="16" xr3:uid="{1371745D-5844-4352-950D-FE855AF2E3A1}" name="chg %" dataDxfId="0">
      <calculatedColumnFormula>(C2-F2)/C2</calculatedColumnFormula>
    </tableColumn>
    <tableColumn id="6" xr3:uid="{3339D911-8D44-447C-B1D2-BCBC232937DE}" name="total-volume">
      <calculatedColumnFormula>RTD("td.rtd","",$A2,I$1)</calculatedColumnFormula>
    </tableColumn>
    <tableColumn id="7" xr3:uid="{7FECC782-43E4-4384-AEAC-095CDFC799C8}" name="pe-ratio" dataDxfId="8">
      <calculatedColumnFormula>RTD("td.rtd","",$A2,J$1)</calculatedColumnFormula>
    </tableColumn>
    <tableColumn id="14" xr3:uid="{DE83D9C4-FAAE-4C3B-9991-5E6CB74B33B4}" name="quote-day" dataDxfId="7">
      <calculatedColumnFormula>RTD("td.rtd","",$A2,K$1)+DATE(1970,1,1)</calculatedColumnFormula>
    </tableColumn>
    <tableColumn id="13" xr3:uid="{0D51CE5A-9D45-47A0-897C-A1728E211A70}" name="quote-time" dataDxfId="6">
      <calculatedColumnFormula xml:space="preserve"> RTD("td.rtd","",$A2,L$1)/86400</calculatedColumnFormula>
    </tableColumn>
    <tableColumn id="12" xr3:uid="{DB0AFC14-F22F-42A7-B4E0-7F9DBC3BEDFB}" name="trade-time" dataDxfId="5">
      <calculatedColumnFormula>RTD("td.rtd","",$A2,M$1)/86400</calculatedColumnFormula>
    </tableColumn>
    <tableColumn id="8" xr3:uid="{A65C416C-8EE1-41F0-9180-2DE7B972B044}" name="dividend-yield" dataDxfId="4">
      <calculatedColumnFormula>RTD("td.rtd","",$A2,N$1)</calculatedColumnFormula>
    </tableColumn>
    <tableColumn id="9" xr3:uid="{0F3EF55E-9A7A-4D58-9438-7106C3721026}" name="dividend-date" dataDxfId="3">
      <calculatedColumnFormula>RTD("td.rtd","",$A2,O$1)</calculatedColumnFormula>
    </tableColumn>
    <tableColumn id="10" xr3:uid="{3DD7DD77-ABBE-4BF9-BBEF-87721F5E4A5F}" name="volatility" dataDxfId="2">
      <calculatedColumnFormula>RTD("td.rtd","",$A2,P$1)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B97C9-DF5B-418C-89D4-71522069AAAD}">
  <dimension ref="A1:P54"/>
  <sheetViews>
    <sheetView tabSelected="1" workbookViewId="0">
      <selection activeCell="A5" sqref="A5"/>
    </sheetView>
  </sheetViews>
  <sheetFormatPr defaultRowHeight="15" x14ac:dyDescent="0.25"/>
  <cols>
    <col min="2" max="2" width="35.85546875" customWidth="1"/>
    <col min="3" max="3" width="15.7109375" customWidth="1"/>
    <col min="4" max="4" width="17.42578125" customWidth="1"/>
    <col min="5" max="8" width="15.7109375" customWidth="1"/>
    <col min="9" max="9" width="19.42578125" bestFit="1" customWidth="1"/>
    <col min="10" max="11" width="19.42578125" customWidth="1"/>
    <col min="12" max="12" width="14.140625" customWidth="1"/>
    <col min="13" max="13" width="19.42578125" customWidth="1"/>
    <col min="14" max="14" width="25" customWidth="1"/>
    <col min="15" max="15" width="12.85546875" customWidth="1"/>
    <col min="16" max="16" width="15.7109375" customWidth="1"/>
  </cols>
  <sheetData>
    <row r="1" spans="1:16" x14ac:dyDescent="0.25">
      <c r="A1" t="s">
        <v>2</v>
      </c>
      <c r="B1" t="s">
        <v>55</v>
      </c>
      <c r="C1" t="s">
        <v>1</v>
      </c>
      <c r="D1" t="s">
        <v>42</v>
      </c>
      <c r="E1" t="s">
        <v>43</v>
      </c>
      <c r="F1" t="s">
        <v>50</v>
      </c>
      <c r="G1" t="s">
        <v>65</v>
      </c>
      <c r="H1" t="s">
        <v>64</v>
      </c>
      <c r="I1" t="s">
        <v>0</v>
      </c>
      <c r="J1" t="s">
        <v>49</v>
      </c>
      <c r="K1" t="s">
        <v>62</v>
      </c>
      <c r="L1" t="s">
        <v>61</v>
      </c>
      <c r="M1" t="s">
        <v>56</v>
      </c>
      <c r="N1" t="s">
        <v>45</v>
      </c>
      <c r="O1" t="s">
        <v>44</v>
      </c>
      <c r="P1" t="s">
        <v>54</v>
      </c>
    </row>
    <row r="2" spans="1:16" x14ac:dyDescent="0.25">
      <c r="A2" t="s">
        <v>51</v>
      </c>
      <c r="B2" s="2" t="str">
        <f>RTD("td.rtd","",$A2,B$1)</f>
        <v>Apple Inc. - Common Stock</v>
      </c>
      <c r="C2" s="1">
        <f>RTD("td.rtd","",$A2,C$1)</f>
        <v>503.49</v>
      </c>
      <c r="D2" s="1">
        <f>RTD("td.rtd","",$A2,D$1)</f>
        <v>503.43</v>
      </c>
      <c r="E2" s="1">
        <f>RTD("td.rtd","",$A2,E$1)</f>
        <v>503.5</v>
      </c>
      <c r="F2" s="1">
        <f>RTD("td.rtd","",$A2,F$1)</f>
        <v>497.48</v>
      </c>
      <c r="G2" s="1">
        <f t="shared" ref="G2:G51" si="0">C2-F2</f>
        <v>6.0099999999999909</v>
      </c>
      <c r="H2" s="9">
        <f t="shared" ref="H2:H51" si="1">(C2-F2)/C2</f>
        <v>1.1936681959919742E-2</v>
      </c>
      <c r="I2">
        <f>RTD("td.rtd","",$A2,I$1)</f>
        <v>85457034</v>
      </c>
      <c r="J2" s="1">
        <f>RTD("td.rtd","",$A2,J$1)</f>
        <v>37.810400000000001</v>
      </c>
      <c r="K2" s="5">
        <f>RTD("td.rtd","",$A2,K$1)+DATE(1970,1,1)</f>
        <v>44067</v>
      </c>
      <c r="L2" s="8">
        <f xml:space="preserve"> RTD("td.rtd","",$A2,L$1)/86400</f>
        <v>0.66700231481481487</v>
      </c>
      <c r="M2" s="8">
        <f>RTD("td.rtd","",$A2,M$1)/86400</f>
        <v>0.66701388888888891</v>
      </c>
      <c r="N2" s="1">
        <f>RTD("td.rtd","",$A2,N$1)</f>
        <v>0.66</v>
      </c>
      <c r="O2" s="2" t="str">
        <f>RTD("td.rtd","",$A2,O$1)</f>
        <v>2020-08-07 00:00:00.000</v>
      </c>
      <c r="P2" s="4">
        <f>RTD("td.rtd","",$A2,P$1)</f>
        <v>0.03</v>
      </c>
    </row>
    <row r="3" spans="1:16" x14ac:dyDescent="0.25">
      <c r="A3" t="s">
        <v>59</v>
      </c>
      <c r="B3" s="2" t="str">
        <f>RTD("td.rtd","",$A3,B$1)</f>
        <v>AbbVie Inc. Common Stock</v>
      </c>
      <c r="C3" s="1">
        <f>RTD("td.rtd","",$A3,C$1)</f>
        <v>94.7</v>
      </c>
      <c r="D3" s="1">
        <f>RTD("td.rtd","",$A3,D$1)</f>
        <v>94.36</v>
      </c>
      <c r="E3" s="1">
        <f>RTD("td.rtd","",$A3,E$1)</f>
        <v>94.99</v>
      </c>
      <c r="F3" s="1">
        <f>RTD("td.rtd","",$A3,F$1)</f>
        <v>94.86</v>
      </c>
      <c r="G3" s="1">
        <f t="shared" si="0"/>
        <v>-0.15999999999999659</v>
      </c>
      <c r="H3" s="9">
        <f t="shared" si="1"/>
        <v>-1.689545934530059E-3</v>
      </c>
      <c r="I3">
        <f>RTD("td.rtd","",$A3,I$1)</f>
        <v>3560683</v>
      </c>
      <c r="J3" s="1">
        <f>RTD("td.rtd","",$A3,J$1)</f>
        <v>20.867599999999999</v>
      </c>
      <c r="K3" s="5">
        <f>RTD("td.rtd","",$A3,K$1)+DATE(1970,1,1)</f>
        <v>44067</v>
      </c>
      <c r="L3" s="8">
        <f xml:space="preserve"> RTD("td.rtd","",$A3,L$1)/86400</f>
        <v>0.66671296296296301</v>
      </c>
      <c r="M3" s="8">
        <f>RTD("td.rtd","",$A3,M$1)/86400</f>
        <v>0.66700231481481487</v>
      </c>
      <c r="N3" s="1">
        <f>RTD("td.rtd","",$A3,N$1)</f>
        <v>4.9800000000000004</v>
      </c>
      <c r="O3" s="2" t="str">
        <f>RTD("td.rtd","",$A3,O$1)</f>
        <v>2020-07-14 00:00:00.000</v>
      </c>
      <c r="P3" s="3">
        <f>RTD("td.rtd","",$A3,P$1)</f>
        <v>1.66E-2</v>
      </c>
    </row>
    <row r="4" spans="1:16" x14ac:dyDescent="0.25">
      <c r="A4" t="s">
        <v>48</v>
      </c>
      <c r="B4" s="2" t="str">
        <f>RTD("td.rtd","",$A4,B$1)</f>
        <v>Xtrackers Harvest CSI 300 China A-Shares ETF</v>
      </c>
      <c r="C4" s="1">
        <f>RTD("td.rtd","",$A4,C$1)</f>
        <v>34.76</v>
      </c>
      <c r="D4" s="1">
        <f>RTD("td.rtd","",$A4,D$1)</f>
        <v>34.700000000000003</v>
      </c>
      <c r="E4" s="1">
        <f>RTD("td.rtd","",$A4,E$1)</f>
        <v>34.76</v>
      </c>
      <c r="F4" s="1">
        <f>RTD("td.rtd","",$A4,F$1)</f>
        <v>34.450000000000003</v>
      </c>
      <c r="G4" s="1">
        <f t="shared" si="0"/>
        <v>0.30999999999999517</v>
      </c>
      <c r="H4" s="9">
        <f t="shared" si="1"/>
        <v>8.9182968929802982E-3</v>
      </c>
      <c r="I4">
        <f>RTD("td.rtd","",$A4,I$1)</f>
        <v>2936543</v>
      </c>
      <c r="J4" s="1" t="e">
        <f>RTD("td.rtd","",$A4,J$1)</f>
        <v>#N/A</v>
      </c>
      <c r="K4" s="5">
        <f>RTD("td.rtd","",$A4,K$1)+DATE(1970,1,1)</f>
        <v>44067</v>
      </c>
      <c r="L4" s="8">
        <f xml:space="preserve"> RTD("td.rtd","",$A4,L$1)/86400</f>
        <v>0.66682870370370373</v>
      </c>
      <c r="M4" s="8">
        <f>RTD("td.rtd","",$A4,M$1)/86400</f>
        <v>0.666875</v>
      </c>
      <c r="N4" s="1">
        <f>RTD("td.rtd","",$A4,N$1)</f>
        <v>0.84</v>
      </c>
      <c r="O4" s="2" t="str">
        <f>RTD("td.rtd","",$A4,O$1)</f>
        <v>2019-12-18 00:00:00.000</v>
      </c>
      <c r="P4" s="4">
        <f>RTD("td.rtd","",$A4,P$1)</f>
        <v>1.03E-2</v>
      </c>
    </row>
    <row r="5" spans="1:16" x14ac:dyDescent="0.25">
      <c r="A5" t="s">
        <v>53</v>
      </c>
      <c r="B5" s="2" t="str">
        <f>RTD("td.rtd","",$A5,B$1)</f>
        <v>Alibaba Group Holding Limited American Depositary Shares each representing eight</v>
      </c>
      <c r="C5" s="1">
        <f>RTD("td.rtd","",$A5,C$1)</f>
        <v>276.02</v>
      </c>
      <c r="D5" s="1">
        <f>RTD("td.rtd","",$A5,D$1)</f>
        <v>276.02</v>
      </c>
      <c r="E5" s="1">
        <f>RTD("td.rtd","",$A5,E$1)</f>
        <v>276.14</v>
      </c>
      <c r="F5" s="1">
        <f>RTD("td.rtd","",$A5,F$1)</f>
        <v>265.8</v>
      </c>
      <c r="G5" s="1">
        <f t="shared" si="0"/>
        <v>10.21999999999997</v>
      </c>
      <c r="H5" s="9">
        <f t="shared" si="1"/>
        <v>3.7026302441851934E-2</v>
      </c>
      <c r="I5">
        <f>RTD("td.rtd","",$A5,I$1)</f>
        <v>21730061</v>
      </c>
      <c r="J5" s="1">
        <f>RTD("td.rtd","",$A5,J$1)</f>
        <v>28.031400000000001</v>
      </c>
      <c r="K5" s="5">
        <f>RTD("td.rtd","",$A5,K$1)+DATE(1970,1,1)</f>
        <v>44067</v>
      </c>
      <c r="L5" s="8">
        <f xml:space="preserve"> RTD("td.rtd","",$A5,L$1)/86400</f>
        <v>0.66700231481481487</v>
      </c>
      <c r="M5" s="8">
        <f>RTD("td.rtd","",$A5,M$1)/86400</f>
        <v>0.66700231481481487</v>
      </c>
      <c r="N5" s="1" t="e">
        <f>RTD("td.rtd","",$A5,N$1)</f>
        <v>#N/A</v>
      </c>
      <c r="O5" s="2" t="str">
        <f>RTD("td.rtd","",$A5,O$1)</f>
        <v xml:space="preserve"> </v>
      </c>
      <c r="P5" s="4">
        <f>RTD("td.rtd","",$A5,P$1)</f>
        <v>1.2800000000000001E-2</v>
      </c>
    </row>
    <row r="6" spans="1:16" x14ac:dyDescent="0.25">
      <c r="A6" t="s">
        <v>60</v>
      </c>
      <c r="B6" s="2" t="str">
        <f>RTD("td.rtd","",$A6,B$1)</f>
        <v>Bristol-Myers Squibb Company Common Stock</v>
      </c>
      <c r="C6" s="1">
        <f>RTD("td.rtd","",$A6,C$1)</f>
        <v>62.41</v>
      </c>
      <c r="D6" s="1">
        <f>RTD("td.rtd","",$A6,D$1)</f>
        <v>62.38</v>
      </c>
      <c r="E6" s="1">
        <f>RTD("td.rtd","",$A6,E$1)</f>
        <v>62.47</v>
      </c>
      <c r="F6" s="1">
        <f>RTD("td.rtd","",$A6,F$1)</f>
        <v>62.19</v>
      </c>
      <c r="G6" s="1">
        <f t="shared" si="0"/>
        <v>0.21999999999999886</v>
      </c>
      <c r="H6" s="9">
        <f t="shared" si="1"/>
        <v>3.5250761095978029E-3</v>
      </c>
      <c r="I6">
        <f>RTD("td.rtd","",$A6,I$1)</f>
        <v>7769627</v>
      </c>
      <c r="J6" s="1" t="e">
        <f>RTD("td.rtd","",$A6,J$1)</f>
        <v>#N/A</v>
      </c>
      <c r="K6" s="5">
        <f>RTD("td.rtd","",$A6,K$1)+DATE(1970,1,1)</f>
        <v>44067</v>
      </c>
      <c r="L6" s="8">
        <f xml:space="preserve"> RTD("td.rtd","",$A6,L$1)/86400</f>
        <v>0.66692129629629626</v>
      </c>
      <c r="M6" s="8">
        <f>RTD("td.rtd","",$A6,M$1)/86400</f>
        <v>0.66692129629629626</v>
      </c>
      <c r="N6" s="1">
        <f>RTD("td.rtd","",$A6,N$1)</f>
        <v>2.89</v>
      </c>
      <c r="O6" s="2" t="str">
        <f>RTD("td.rtd","",$A6,O$1)</f>
        <v>2020-07-02 00:00:00.000</v>
      </c>
      <c r="P6" s="3">
        <f>RTD("td.rtd","",$A6,P$1)</f>
        <v>1.15E-2</v>
      </c>
    </row>
    <row r="7" spans="1:16" x14ac:dyDescent="0.25">
      <c r="A7" t="s">
        <v>57</v>
      </c>
      <c r="B7" s="2" t="str">
        <f>RTD("td.rtd","",$A7,B$1)</f>
        <v>Vanguard Total Bond Market ETF</v>
      </c>
      <c r="C7" s="1">
        <f>RTD("td.rtd","",$A7,C$1)</f>
        <v>88.67</v>
      </c>
      <c r="D7" s="1">
        <f>RTD("td.rtd","",$A7,D$1)</f>
        <v>88.66</v>
      </c>
      <c r="E7" s="1">
        <f>RTD("td.rtd","",$A7,E$1)</f>
        <v>88.9</v>
      </c>
      <c r="F7" s="1">
        <f>RTD("td.rtd","",$A7,F$1)</f>
        <v>88.77</v>
      </c>
      <c r="G7" s="1">
        <f t="shared" si="0"/>
        <v>-9.9999999999994316E-2</v>
      </c>
      <c r="H7" s="9">
        <f t="shared" si="1"/>
        <v>-1.1277771512348518E-3</v>
      </c>
      <c r="I7">
        <f>RTD("td.rtd","",$A7,I$1)</f>
        <v>2960154</v>
      </c>
      <c r="J7" s="1">
        <f>RTD("td.rtd","",$A7,J$1)</f>
        <v>14.498100000000001</v>
      </c>
      <c r="K7" s="5">
        <f>RTD("td.rtd","",$A7,K$1)+DATE(1970,1,1)</f>
        <v>44067</v>
      </c>
      <c r="L7" s="8">
        <f xml:space="preserve"> RTD("td.rtd","",$A7,L$1)/86400</f>
        <v>0.66671296296296301</v>
      </c>
      <c r="M7" s="8">
        <f>RTD("td.rtd","",$A7,M$1)/86400</f>
        <v>0.66666666666666663</v>
      </c>
      <c r="N7" s="1">
        <f>RTD("td.rtd","",$A7,N$1)</f>
        <v>2.4</v>
      </c>
      <c r="O7" s="2" t="str">
        <f>RTD("td.rtd","",$A7,O$1)</f>
        <v>2020-08-03 00:00:00.000</v>
      </c>
      <c r="P7" s="3">
        <f>RTD("td.rtd","",$A7,P$1)</f>
        <v>4.1999999999999997E-3</v>
      </c>
    </row>
    <row r="8" spans="1:16" x14ac:dyDescent="0.25">
      <c r="A8" t="s">
        <v>46</v>
      </c>
      <c r="B8" s="2" t="str">
        <f>RTD("td.rtd","",$A8,B$1)</f>
        <v>Carrier Global Corporation Common Stock</v>
      </c>
      <c r="C8" s="1">
        <f>RTD("td.rtd","",$A8,C$1)</f>
        <v>30.38</v>
      </c>
      <c r="D8" s="1">
        <f>RTD("td.rtd","",$A8,D$1)</f>
        <v>30.33</v>
      </c>
      <c r="E8" s="1">
        <f>RTD("td.rtd","",$A8,E$1)</f>
        <v>30.45</v>
      </c>
      <c r="F8" s="1">
        <f>RTD("td.rtd","",$A8,F$1)</f>
        <v>29.52</v>
      </c>
      <c r="G8" s="1">
        <f t="shared" si="0"/>
        <v>0.85999999999999943</v>
      </c>
      <c r="H8" s="9">
        <f t="shared" si="1"/>
        <v>2.8308097432521377E-2</v>
      </c>
      <c r="I8">
        <f>RTD("td.rtd","",$A8,I$1)</f>
        <v>3106679</v>
      </c>
      <c r="J8" s="1" t="e">
        <f>RTD("td.rtd","",$A8,J$1)</f>
        <v>#N/A</v>
      </c>
      <c r="K8" s="5">
        <f>RTD("td.rtd","",$A8,K$1)+DATE(1970,1,1)</f>
        <v>44067</v>
      </c>
      <c r="L8" s="8">
        <f xml:space="preserve"> RTD("td.rtd","",$A8,L$1)/86400</f>
        <v>0.66685185185185181</v>
      </c>
      <c r="M8" s="8">
        <f>RTD("td.rtd","",$A8,M$1)/86400</f>
        <v>0.66694444444444445</v>
      </c>
      <c r="N8" s="1">
        <f>RTD("td.rtd","",$A8,N$1)</f>
        <v>1.1000000000000001</v>
      </c>
      <c r="O8" s="2" t="str">
        <f>RTD("td.rtd","",$A8,O$1)</f>
        <v>2020-06-25 00:00:00.000</v>
      </c>
      <c r="P8" s="4">
        <f>RTD("td.rtd","",$A8,P$1)</f>
        <v>2.4500000000000001E-2</v>
      </c>
    </row>
    <row r="9" spans="1:16" x14ac:dyDescent="0.25">
      <c r="A9" t="s">
        <v>6</v>
      </c>
      <c r="B9" s="2" t="str">
        <f>RTD("td.rtd","",$A9,B$1)</f>
        <v>General Dynamics Corporation Common Stock</v>
      </c>
      <c r="C9" s="1">
        <f>RTD("td.rtd","",$A9,C$1)</f>
        <v>153.30000000000001</v>
      </c>
      <c r="D9" s="1">
        <f>RTD("td.rtd","",$A9,D$1)</f>
        <v>152.72</v>
      </c>
      <c r="E9" s="1">
        <f>RTD("td.rtd","",$A9,E$1)</f>
        <v>153.74</v>
      </c>
      <c r="F9" s="1">
        <f>RTD("td.rtd","",$A9,F$1)</f>
        <v>149.81</v>
      </c>
      <c r="G9" s="1">
        <f t="shared" si="0"/>
        <v>3.4900000000000091</v>
      </c>
      <c r="H9" s="9">
        <f t="shared" si="1"/>
        <v>2.2765818656229671E-2</v>
      </c>
      <c r="I9">
        <f>RTD("td.rtd","",$A9,I$1)</f>
        <v>997934</v>
      </c>
      <c r="J9" s="1">
        <f>RTD("td.rtd","",$A9,J$1)</f>
        <v>13.305999999999999</v>
      </c>
      <c r="K9" s="5">
        <f>RTD("td.rtd","",$A9,K$1)+DATE(1970,1,1)</f>
        <v>44067</v>
      </c>
      <c r="L9" s="8">
        <f xml:space="preserve"> RTD("td.rtd","",$A9,L$1)/86400</f>
        <v>0.66672453703703705</v>
      </c>
      <c r="M9" s="8">
        <f>RTD("td.rtd","",$A9,M$1)/86400</f>
        <v>0.66688657407407403</v>
      </c>
      <c r="N9" s="1">
        <f>RTD("td.rtd","",$A9,N$1)</f>
        <v>2.94</v>
      </c>
      <c r="O9" s="2" t="str">
        <f>RTD("td.rtd","",$A9,O$1)</f>
        <v>2020-10-08 00:00:00.000</v>
      </c>
      <c r="P9" s="4">
        <f>RTD("td.rtd","",$A9,P$1)</f>
        <v>5.0299999999999997E-2</v>
      </c>
    </row>
    <row r="10" spans="1:16" x14ac:dyDescent="0.25">
      <c r="A10" t="s">
        <v>7</v>
      </c>
      <c r="B10" s="2" t="str">
        <f>RTD("td.rtd","",$A10,B$1)</f>
        <v>SPDR Gold Trust</v>
      </c>
      <c r="C10" s="1">
        <f>RTD("td.rtd","",$A10,C$1)</f>
        <v>181.03</v>
      </c>
      <c r="D10" s="1">
        <f>RTD("td.rtd","",$A10,D$1)</f>
        <v>180.99</v>
      </c>
      <c r="E10" s="1">
        <f>RTD("td.rtd","",$A10,E$1)</f>
        <v>181.03</v>
      </c>
      <c r="F10" s="1">
        <f>RTD("td.rtd","",$A10,F$1)</f>
        <v>182.03</v>
      </c>
      <c r="G10" s="1">
        <f t="shared" si="0"/>
        <v>-1</v>
      </c>
      <c r="H10" s="9">
        <f t="shared" si="1"/>
        <v>-5.5239463072418934E-3</v>
      </c>
      <c r="I10">
        <f>RTD("td.rtd","",$A10,I$1)</f>
        <v>11272967</v>
      </c>
      <c r="J10" s="1">
        <f>RTD("td.rtd","",$A10,J$1)</f>
        <v>5.7831999999999999</v>
      </c>
      <c r="K10" s="5">
        <f>RTD("td.rtd","",$A10,K$1)+DATE(1970,1,1)</f>
        <v>44067</v>
      </c>
      <c r="L10" s="8">
        <f xml:space="preserve"> RTD("td.rtd","",$A10,L$1)/86400</f>
        <v>0.66699074074074072</v>
      </c>
      <c r="M10" s="8">
        <f>RTD("td.rtd","",$A10,M$1)/86400</f>
        <v>0.66700231481481487</v>
      </c>
      <c r="N10" s="1" t="e">
        <f>RTD("td.rtd","",$A10,N$1)</f>
        <v>#N/A</v>
      </c>
      <c r="O10" s="2" t="str">
        <f>RTD("td.rtd","",$A10,O$1)</f>
        <v xml:space="preserve"> </v>
      </c>
      <c r="P10" s="4">
        <f>RTD("td.rtd","",$A10,P$1)</f>
        <v>1.12E-2</v>
      </c>
    </row>
    <row r="11" spans="1:16" x14ac:dyDescent="0.25">
      <c r="A11" t="s">
        <v>8</v>
      </c>
      <c r="B11" s="2" t="str">
        <f>RTD("td.rtd","",$A11,B$1)</f>
        <v>Alphabet Inc. - Class C Capital Stock</v>
      </c>
      <c r="C11" s="1">
        <f>RTD("td.rtd","",$A11,C$1)</f>
        <v>1588.2</v>
      </c>
      <c r="D11" s="1">
        <f>RTD("td.rtd","",$A11,D$1)</f>
        <v>1586.24</v>
      </c>
      <c r="E11" s="1">
        <f>RTD("td.rtd","",$A11,E$1)</f>
        <v>1592.36</v>
      </c>
      <c r="F11" s="1">
        <f>RTD("td.rtd","",$A11,F$1)</f>
        <v>1580.42</v>
      </c>
      <c r="G11" s="1">
        <f t="shared" si="0"/>
        <v>7.7799999999999727</v>
      </c>
      <c r="H11" s="9">
        <f t="shared" si="1"/>
        <v>4.8986273769046542E-3</v>
      </c>
      <c r="I11">
        <f>RTD("td.rtd","",$A11,I$1)</f>
        <v>1362232</v>
      </c>
      <c r="J11" s="1">
        <f>RTD("td.rtd","",$A11,J$1)</f>
        <v>35.633400000000002</v>
      </c>
      <c r="K11" s="5">
        <f>RTD("td.rtd","",$A11,K$1)+DATE(1970,1,1)</f>
        <v>44067</v>
      </c>
      <c r="L11" s="8">
        <f xml:space="preserve"> RTD("td.rtd","",$A11,L$1)/86400</f>
        <v>0.66686342592592596</v>
      </c>
      <c r="M11" s="8">
        <f>RTD("td.rtd","",$A11,M$1)/86400</f>
        <v>0.66692129629629626</v>
      </c>
      <c r="N11" s="1" t="e">
        <f>RTD("td.rtd","",$A11,N$1)</f>
        <v>#N/A</v>
      </c>
      <c r="O11" s="2" t="str">
        <f>RTD("td.rtd","",$A11,O$1)</f>
        <v xml:space="preserve"> </v>
      </c>
      <c r="P11" s="4">
        <f>RTD("td.rtd","",$A11,P$1)</f>
        <v>3.6700000000000003E-2</v>
      </c>
    </row>
    <row r="12" spans="1:16" x14ac:dyDescent="0.25">
      <c r="A12" t="s">
        <v>4</v>
      </c>
      <c r="B12" s="2" t="str">
        <f>RTD("td.rtd","",$A12,B$1)</f>
        <v>Intel Corporation - Common Stock</v>
      </c>
      <c r="C12" s="1">
        <f>RTD("td.rtd","",$A12,C$1)</f>
        <v>49.09</v>
      </c>
      <c r="D12" s="1">
        <f>RTD("td.rtd","",$A12,D$1)</f>
        <v>49.09</v>
      </c>
      <c r="E12" s="1">
        <f>RTD("td.rtd","",$A12,E$1)</f>
        <v>49.12</v>
      </c>
      <c r="F12" s="1">
        <f>RTD("td.rtd","",$A12,F$1)</f>
        <v>49.28</v>
      </c>
      <c r="G12" s="1">
        <f t="shared" si="0"/>
        <v>-0.18999999999999773</v>
      </c>
      <c r="H12" s="9">
        <f t="shared" si="1"/>
        <v>-3.8704420452230132E-3</v>
      </c>
      <c r="I12">
        <f>RTD("td.rtd","",$A12,I$1)</f>
        <v>36157658</v>
      </c>
      <c r="J12" s="1">
        <f>RTD("td.rtd","",$A12,J$1)</f>
        <v>9.0663999999999998</v>
      </c>
      <c r="K12" s="5">
        <f>RTD("td.rtd","",$A12,K$1)+DATE(1970,1,1)</f>
        <v>44067</v>
      </c>
      <c r="L12" s="8">
        <f xml:space="preserve"> RTD("td.rtd","",$A12,L$1)/86400</f>
        <v>0.66692129629629626</v>
      </c>
      <c r="M12" s="8">
        <f>RTD("td.rtd","",$A12,M$1)/86400</f>
        <v>0.66701388888888891</v>
      </c>
      <c r="N12" s="1">
        <f>RTD("td.rtd","",$A12,N$1)</f>
        <v>2.68</v>
      </c>
      <c r="O12" s="2" t="str">
        <f>RTD("td.rtd","",$A12,O$1)</f>
        <v>2020-08-06 00:00:00.000</v>
      </c>
      <c r="P12" s="4">
        <f>RTD("td.rtd","",$A12,P$1)</f>
        <v>1.1299999999999999E-2</v>
      </c>
    </row>
    <row r="13" spans="1:16" x14ac:dyDescent="0.25">
      <c r="A13" t="s">
        <v>9</v>
      </c>
      <c r="B13" s="2" t="str">
        <f>RTD("td.rtd","",$A13,B$1)</f>
        <v>iQIYI, Inc. - American Depositary Shares</v>
      </c>
      <c r="C13" s="1">
        <f>RTD("td.rtd","",$A13,C$1)</f>
        <v>19.46</v>
      </c>
      <c r="D13" s="1">
        <f>RTD("td.rtd","",$A13,D$1)</f>
        <v>19.37</v>
      </c>
      <c r="E13" s="1">
        <f>RTD("td.rtd","",$A13,E$1)</f>
        <v>19.489999999999998</v>
      </c>
      <c r="F13" s="1">
        <f>RTD("td.rtd","",$A13,F$1)</f>
        <v>19.02</v>
      </c>
      <c r="G13" s="1">
        <f t="shared" si="0"/>
        <v>0.44000000000000128</v>
      </c>
      <c r="H13" s="9">
        <f t="shared" si="1"/>
        <v>2.2610483042137784E-2</v>
      </c>
      <c r="I13">
        <f>RTD("td.rtd","",$A13,I$1)</f>
        <v>3679606</v>
      </c>
      <c r="J13" s="1" t="e">
        <f>RTD("td.rtd","",$A13,J$1)</f>
        <v>#N/A</v>
      </c>
      <c r="K13" s="5">
        <f>RTD("td.rtd","",$A13,K$1)+DATE(1970,1,1)</f>
        <v>44067</v>
      </c>
      <c r="L13" s="8">
        <f xml:space="preserve"> RTD("td.rtd","",$A13,L$1)/86400</f>
        <v>0.66668981481481482</v>
      </c>
      <c r="M13" s="8">
        <f>RTD("td.rtd","",$A13,M$1)/86400</f>
        <v>0.6667939814814815</v>
      </c>
      <c r="N13" s="1" t="e">
        <f>RTD("td.rtd","",$A13,N$1)</f>
        <v>#N/A</v>
      </c>
      <c r="O13" s="2" t="str">
        <f>RTD("td.rtd","",$A13,O$1)</f>
        <v xml:space="preserve"> </v>
      </c>
      <c r="P13" s="4">
        <f>RTD("td.rtd","",$A13,P$1)</f>
        <v>2.58E-2</v>
      </c>
    </row>
    <row r="14" spans="1:16" x14ac:dyDescent="0.25">
      <c r="A14" t="s">
        <v>10</v>
      </c>
      <c r="B14" s="2" t="str">
        <f>RTD("td.rtd","",$A14,B$1)</f>
        <v>JD.com, Inc. - American Depositary Shares</v>
      </c>
      <c r="C14" s="1">
        <f>RTD("td.rtd","",$A14,C$1)</f>
        <v>75.989999999999995</v>
      </c>
      <c r="D14" s="1">
        <f>RTD("td.rtd","",$A14,D$1)</f>
        <v>75.98</v>
      </c>
      <c r="E14" s="1">
        <f>RTD("td.rtd","",$A14,E$1)</f>
        <v>76.38</v>
      </c>
      <c r="F14" s="1">
        <f>RTD("td.rtd","",$A14,F$1)</f>
        <v>74.98</v>
      </c>
      <c r="G14" s="1">
        <f t="shared" si="0"/>
        <v>1.0099999999999909</v>
      </c>
      <c r="H14" s="9">
        <f t="shared" si="1"/>
        <v>1.329122252928005E-2</v>
      </c>
      <c r="I14">
        <f>RTD("td.rtd","",$A14,I$1)</f>
        <v>12446013</v>
      </c>
      <c r="J14" s="1">
        <f>RTD("td.rtd","",$A14,J$1)</f>
        <v>36.969000000000001</v>
      </c>
      <c r="K14" s="5">
        <f>RTD("td.rtd","",$A14,K$1)+DATE(1970,1,1)</f>
        <v>44067</v>
      </c>
      <c r="L14" s="8">
        <f xml:space="preserve"> RTD("td.rtd","",$A14,L$1)/86400</f>
        <v>0.666875</v>
      </c>
      <c r="M14" s="8">
        <f>RTD("td.rtd","",$A14,M$1)/86400</f>
        <v>0.66701388888888891</v>
      </c>
      <c r="N14" s="1" t="e">
        <f>RTD("td.rtd","",$A14,N$1)</f>
        <v>#N/A</v>
      </c>
      <c r="O14" s="2" t="str">
        <f>RTD("td.rtd","",$A14,O$1)</f>
        <v xml:space="preserve"> </v>
      </c>
      <c r="P14" s="4">
        <f>RTD("td.rtd","",$A14,P$1)</f>
        <v>1.7500000000000002E-2</v>
      </c>
    </row>
    <row r="15" spans="1:16" x14ac:dyDescent="0.25">
      <c r="A15" t="s">
        <v>11</v>
      </c>
      <c r="B15" s="2" t="str">
        <f>RTD("td.rtd","",$A15,B$1)</f>
        <v>Johnson &amp; Johnson Common Stock</v>
      </c>
      <c r="C15" s="1">
        <f>RTD("td.rtd","",$A15,C$1)</f>
        <v>152.15</v>
      </c>
      <c r="D15" s="1">
        <f>RTD("td.rtd","",$A15,D$1)</f>
        <v>151.88</v>
      </c>
      <c r="E15" s="1">
        <f>RTD("td.rtd","",$A15,E$1)</f>
        <v>152.80000000000001</v>
      </c>
      <c r="F15" s="1">
        <f>RTD("td.rtd","",$A15,F$1)</f>
        <v>152.76</v>
      </c>
      <c r="G15" s="1">
        <f t="shared" si="0"/>
        <v>-0.60999999999998522</v>
      </c>
      <c r="H15" s="9">
        <f t="shared" si="1"/>
        <v>-4.0092014459414075E-3</v>
      </c>
      <c r="I15">
        <f>RTD("td.rtd","",$A15,I$1)</f>
        <v>5302687</v>
      </c>
      <c r="J15" s="1">
        <f>RTD("td.rtd","",$A15,J$1)</f>
        <v>27.401700000000002</v>
      </c>
      <c r="K15" s="5">
        <f>RTD("td.rtd","",$A15,K$1)+DATE(1970,1,1)</f>
        <v>44067</v>
      </c>
      <c r="L15" s="8">
        <f xml:space="preserve"> RTD("td.rtd","",$A15,L$1)/86400</f>
        <v>0.66689814814814818</v>
      </c>
      <c r="M15" s="8">
        <f>RTD("td.rtd","",$A15,M$1)/86400</f>
        <v>0.66692129629629626</v>
      </c>
      <c r="N15" s="1">
        <f>RTD("td.rtd","",$A15,N$1)</f>
        <v>2.64</v>
      </c>
      <c r="O15" s="2" t="str">
        <f>RTD("td.rtd","",$A15,O$1)</f>
        <v>2020-08-24 00:00:00.000</v>
      </c>
      <c r="P15" s="4">
        <f>RTD("td.rtd","",$A15,P$1)</f>
        <v>1.6500000000000001E-2</v>
      </c>
    </row>
    <row r="16" spans="1:16" x14ac:dyDescent="0.25">
      <c r="A16" t="s">
        <v>12</v>
      </c>
      <c r="B16" s="2" t="str">
        <f>RTD("td.rtd","",$A16,B$1)</f>
        <v>LyondellBasell Industries NV Ordinary Shares Class A (Netherlands)</v>
      </c>
      <c r="C16" s="1">
        <f>RTD("td.rtd","",$A16,C$1)</f>
        <v>69.62</v>
      </c>
      <c r="D16" s="1">
        <f>RTD("td.rtd","",$A16,D$1)</f>
        <v>69.209999999999994</v>
      </c>
      <c r="E16" s="1">
        <f>RTD("td.rtd","",$A16,E$1)</f>
        <v>69.64</v>
      </c>
      <c r="F16" s="1">
        <f>RTD("td.rtd","",$A16,F$1)</f>
        <v>65.67</v>
      </c>
      <c r="G16" s="1">
        <f t="shared" si="0"/>
        <v>3.9500000000000028</v>
      </c>
      <c r="H16" s="9">
        <f t="shared" si="1"/>
        <v>5.6736569951163496E-2</v>
      </c>
      <c r="I16">
        <f>RTD("td.rtd","",$A16,I$1)</f>
        <v>1518621</v>
      </c>
      <c r="J16" s="1">
        <f>RTD("td.rtd","",$A16,J$1)</f>
        <v>10.8042</v>
      </c>
      <c r="K16" s="5">
        <f>RTD("td.rtd","",$A16,K$1)+DATE(1970,1,1)</f>
        <v>44067</v>
      </c>
      <c r="L16" s="8">
        <f xml:space="preserve"> RTD("td.rtd","",$A16,L$1)/86400</f>
        <v>0.66670138888888886</v>
      </c>
      <c r="M16" s="8">
        <f>RTD("td.rtd","",$A16,M$1)/86400</f>
        <v>0.66666666666666663</v>
      </c>
      <c r="N16" s="1">
        <f>RTD("td.rtd","",$A16,N$1)</f>
        <v>6.4</v>
      </c>
      <c r="O16" s="2" t="str">
        <f>RTD("td.rtd","",$A16,O$1)</f>
        <v>2020-06-05 00:00:00.000</v>
      </c>
      <c r="P16" s="4">
        <f>RTD("td.rtd","",$A16,P$1)</f>
        <v>2.3E-2</v>
      </c>
    </row>
    <row r="17" spans="1:16" x14ac:dyDescent="0.25">
      <c r="A17" t="s">
        <v>13</v>
      </c>
      <c r="B17" s="2" t="str">
        <f>RTD("td.rtd","",$A17,B$1)</f>
        <v>Mastercard Incorporated Common Stock</v>
      </c>
      <c r="C17" s="1">
        <f>RTD("td.rtd","",$A17,C$1)</f>
        <v>343.64</v>
      </c>
      <c r="D17" s="1">
        <f>RTD("td.rtd","",$A17,D$1)</f>
        <v>342.58</v>
      </c>
      <c r="E17" s="1">
        <f>RTD("td.rtd","",$A17,E$1)</f>
        <v>344.8</v>
      </c>
      <c r="F17" s="1">
        <f>RTD("td.rtd","",$A17,F$1)</f>
        <v>337.1</v>
      </c>
      <c r="G17" s="1">
        <f t="shared" si="0"/>
        <v>6.5399999999999636</v>
      </c>
      <c r="H17" s="9">
        <f t="shared" si="1"/>
        <v>1.9031544639739158E-2</v>
      </c>
      <c r="I17">
        <f>RTD("td.rtd","",$A17,I$1)</f>
        <v>2743865</v>
      </c>
      <c r="J17" s="1">
        <f>RTD("td.rtd","",$A17,J$1)</f>
        <v>46.819000000000003</v>
      </c>
      <c r="K17" s="5">
        <f>RTD("td.rtd","",$A17,K$1)+DATE(1970,1,1)</f>
        <v>44067</v>
      </c>
      <c r="L17" s="8">
        <f xml:space="preserve"> RTD("td.rtd","",$A17,L$1)/86400</f>
        <v>0.66670138888888886</v>
      </c>
      <c r="M17" s="8">
        <f>RTD("td.rtd","",$A17,M$1)/86400</f>
        <v>0.66695601851851849</v>
      </c>
      <c r="N17" s="1">
        <f>RTD("td.rtd","",$A17,N$1)</f>
        <v>0.47</v>
      </c>
      <c r="O17" s="2" t="str">
        <f>RTD("td.rtd","",$A17,O$1)</f>
        <v>2020-07-08 00:00:00.000</v>
      </c>
      <c r="P17" s="4">
        <f>RTD("td.rtd","",$A17,P$1)</f>
        <v>1.9099999999999999E-2</v>
      </c>
    </row>
    <row r="18" spans="1:16" x14ac:dyDescent="0.25">
      <c r="A18" t="s">
        <v>14</v>
      </c>
      <c r="B18" s="2" t="str">
        <f>RTD("td.rtd","",$A18,B$1)</f>
        <v>Meredith Corporation Common Stock</v>
      </c>
      <c r="C18" s="1">
        <f>RTD("td.rtd","",$A18,C$1)</f>
        <v>14.25</v>
      </c>
      <c r="D18" s="1">
        <f>RTD("td.rtd","",$A18,D$1)</f>
        <v>13.76</v>
      </c>
      <c r="E18" s="1">
        <f>RTD("td.rtd","",$A18,E$1)</f>
        <v>14.25</v>
      </c>
      <c r="F18" s="1">
        <f>RTD("td.rtd","",$A18,F$1)</f>
        <v>12.46</v>
      </c>
      <c r="G18" s="1">
        <f t="shared" si="0"/>
        <v>1.7899999999999991</v>
      </c>
      <c r="H18" s="9">
        <f t="shared" si="1"/>
        <v>0.12561403508771923</v>
      </c>
      <c r="I18">
        <f>RTD("td.rtd","",$A18,I$1)</f>
        <v>860379</v>
      </c>
      <c r="J18" s="1" t="e">
        <f>RTD("td.rtd","",$A18,J$1)</f>
        <v>#N/A</v>
      </c>
      <c r="K18" s="5">
        <f>RTD("td.rtd","",$A18,K$1)+DATE(1970,1,1)</f>
        <v>44067</v>
      </c>
      <c r="L18" s="8">
        <f xml:space="preserve"> RTD("td.rtd","",$A18,L$1)/86400</f>
        <v>0.66700231481481487</v>
      </c>
      <c r="M18" s="8">
        <f>RTD("td.rtd","",$A18,M$1)/86400</f>
        <v>0.66674768518518523</v>
      </c>
      <c r="N18" s="1" t="e">
        <f>RTD("td.rtd","",$A18,N$1)</f>
        <v>#N/A</v>
      </c>
      <c r="O18" s="2" t="str">
        <f>RTD("td.rtd","",$A18,O$1)</f>
        <v xml:space="preserve"> </v>
      </c>
      <c r="P18" s="4">
        <f>RTD("td.rtd","",$A18,P$1)</f>
        <v>7.6999999999999999E-2</v>
      </c>
    </row>
    <row r="19" spans="1:16" x14ac:dyDescent="0.25">
      <c r="A19" t="s">
        <v>15</v>
      </c>
      <c r="B19" s="2" t="str">
        <f>RTD("td.rtd","",$A19,B$1)</f>
        <v>Medtronic plc. Ordinary Shares</v>
      </c>
      <c r="C19" s="1">
        <f>RTD("td.rtd","",$A19,C$1)</f>
        <v>100.13</v>
      </c>
      <c r="D19" s="1">
        <f>RTD("td.rtd","",$A19,D$1)</f>
        <v>100.01</v>
      </c>
      <c r="E19" s="1">
        <f>RTD("td.rtd","",$A19,E$1)</f>
        <v>100.74</v>
      </c>
      <c r="F19" s="1">
        <f>RTD("td.rtd","",$A19,F$1)</f>
        <v>98.73</v>
      </c>
      <c r="G19" s="1">
        <f t="shared" si="0"/>
        <v>1.3999999999999915</v>
      </c>
      <c r="H19" s="9">
        <f t="shared" si="1"/>
        <v>1.398182362928185E-2</v>
      </c>
      <c r="I19">
        <f>RTD("td.rtd","",$A19,I$1)</f>
        <v>5233671</v>
      </c>
      <c r="J19" s="1">
        <f>RTD("td.rtd","",$A19,J$1)</f>
        <v>28.229700000000001</v>
      </c>
      <c r="K19" s="5">
        <f>RTD("td.rtd","",$A19,K$1)+DATE(1970,1,1)</f>
        <v>44067</v>
      </c>
      <c r="L19" s="8">
        <f xml:space="preserve"> RTD("td.rtd","",$A19,L$1)/86400</f>
        <v>0.66677083333333331</v>
      </c>
      <c r="M19" s="8">
        <f>RTD("td.rtd","",$A19,M$1)/86400</f>
        <v>0.66695601851851849</v>
      </c>
      <c r="N19" s="1">
        <f>RTD("td.rtd","",$A19,N$1)</f>
        <v>2.35</v>
      </c>
      <c r="O19" s="2" t="str">
        <f>RTD("td.rtd","",$A19,O$1)</f>
        <v>2020-06-25 00:00:00.000</v>
      </c>
      <c r="P19" s="4">
        <f>RTD("td.rtd","",$A19,P$1)</f>
        <v>1.9800000000000002E-2</v>
      </c>
    </row>
    <row r="20" spans="1:16" x14ac:dyDescent="0.25">
      <c r="A20" t="s">
        <v>16</v>
      </c>
      <c r="B20" s="2" t="str">
        <f>RTD("td.rtd","",$A20,B$1)</f>
        <v>3M Company Common Stock</v>
      </c>
      <c r="C20" s="1">
        <f>RTD("td.rtd","",$A20,C$1)</f>
        <v>163.52000000000001</v>
      </c>
      <c r="D20" s="1">
        <f>RTD("td.rtd","",$A20,D$1)</f>
        <v>162.91</v>
      </c>
      <c r="E20" s="1">
        <f>RTD("td.rtd","",$A20,E$1)</f>
        <v>164.04</v>
      </c>
      <c r="F20" s="1">
        <f>RTD("td.rtd","",$A20,F$1)</f>
        <v>161.71</v>
      </c>
      <c r="G20" s="1">
        <f t="shared" si="0"/>
        <v>1.8100000000000023</v>
      </c>
      <c r="H20" s="9">
        <f t="shared" si="1"/>
        <v>1.1068982387475551E-2</v>
      </c>
      <c r="I20">
        <f>RTD("td.rtd","",$A20,I$1)</f>
        <v>2221208</v>
      </c>
      <c r="J20" s="1">
        <f>RTD("td.rtd","",$A20,J$1)</f>
        <v>18.332100000000001</v>
      </c>
      <c r="K20" s="5">
        <f>RTD("td.rtd","",$A20,K$1)+DATE(1970,1,1)</f>
        <v>44067</v>
      </c>
      <c r="L20" s="8">
        <f xml:space="preserve"> RTD("td.rtd","",$A20,L$1)/86400</f>
        <v>0.66671296296296301</v>
      </c>
      <c r="M20" s="8">
        <f>RTD("td.rtd","",$A20,M$1)/86400</f>
        <v>0.66666666666666663</v>
      </c>
      <c r="N20" s="1">
        <f>RTD("td.rtd","",$A20,N$1)</f>
        <v>3.64</v>
      </c>
      <c r="O20" s="2" t="str">
        <f>RTD("td.rtd","",$A20,O$1)</f>
        <v>2020-08-21 00:00:00.000</v>
      </c>
      <c r="P20" s="4">
        <f>RTD("td.rtd","",$A20,P$1)</f>
        <v>2.5999999999999999E-2</v>
      </c>
    </row>
    <row r="21" spans="1:16" x14ac:dyDescent="0.25">
      <c r="A21" t="s">
        <v>17</v>
      </c>
      <c r="B21" s="2" t="str">
        <f>RTD("td.rtd","",$A21,B$1)</f>
        <v>Altria Group, Inc.</v>
      </c>
      <c r="C21" s="1">
        <f>RTD("td.rtd","",$A21,C$1)</f>
        <v>44.05</v>
      </c>
      <c r="D21" s="1">
        <f>RTD("td.rtd","",$A21,D$1)</f>
        <v>44</v>
      </c>
      <c r="E21" s="1">
        <f>RTD("td.rtd","",$A21,E$1)</f>
        <v>44.27</v>
      </c>
      <c r="F21" s="1">
        <f>RTD("td.rtd","",$A21,F$1)</f>
        <v>43.46</v>
      </c>
      <c r="G21" s="1">
        <f t="shared" si="0"/>
        <v>0.58999999999999631</v>
      </c>
      <c r="H21" s="9">
        <f t="shared" si="1"/>
        <v>1.339387060158902E-2</v>
      </c>
      <c r="I21">
        <f>RTD("td.rtd","",$A21,I$1)</f>
        <v>7253858</v>
      </c>
      <c r="J21" s="1" t="e">
        <f>RTD("td.rtd","",$A21,J$1)</f>
        <v>#N/A</v>
      </c>
      <c r="K21" s="5">
        <f>RTD("td.rtd","",$A21,K$1)+DATE(1970,1,1)</f>
        <v>44067</v>
      </c>
      <c r="L21" s="8">
        <f xml:space="preserve"> RTD("td.rtd","",$A21,L$1)/86400</f>
        <v>0.66671296296296301</v>
      </c>
      <c r="M21" s="8">
        <f>RTD("td.rtd","",$A21,M$1)/86400</f>
        <v>0.66666666666666663</v>
      </c>
      <c r="N21" s="1">
        <f>RTD("td.rtd","",$A21,N$1)</f>
        <v>7.92</v>
      </c>
      <c r="O21" s="2" t="str">
        <f>RTD("td.rtd","",$A21,O$1)</f>
        <v>2020-09-14 00:00:00.000</v>
      </c>
      <c r="P21" s="4">
        <f>RTD("td.rtd","",$A21,P$1)</f>
        <v>2.2800000000000001E-2</v>
      </c>
    </row>
    <row r="22" spans="1:16" x14ac:dyDescent="0.25">
      <c r="A22" t="s">
        <v>63</v>
      </c>
      <c r="B22" s="2" t="str">
        <f>RTD("td.rtd","",$A22,B$1)</f>
        <v>Meituan Dianping Ordinary Shares Class B (Cayman Islands) (PC)</v>
      </c>
      <c r="C22" s="1">
        <f>RTD("td.rtd","",$A22,C$1)</f>
        <v>34.200000000000003</v>
      </c>
      <c r="D22" s="1">
        <f>RTD("td.rtd","",$A22,D$1)</f>
        <v>34.07</v>
      </c>
      <c r="E22" s="1">
        <f>RTD("td.rtd","",$A22,E$1)</f>
        <v>34.200000000000003</v>
      </c>
      <c r="F22" s="1">
        <f>RTD("td.rtd","",$A22,F$1)</f>
        <v>32.479999999999997</v>
      </c>
      <c r="G22" s="1">
        <f t="shared" si="0"/>
        <v>1.720000000000006</v>
      </c>
      <c r="H22" s="9">
        <f t="shared" si="1"/>
        <v>5.0292397660818881E-2</v>
      </c>
      <c r="I22">
        <f>RTD("td.rtd","",$A22,I$1)</f>
        <v>70078</v>
      </c>
      <c r="J22" s="1">
        <f>RTD("td.rtd","",$A22,J$1)</f>
        <v>539.89</v>
      </c>
      <c r="K22" s="5">
        <f>RTD("td.rtd","",$A22,K$1)+DATE(1970,1,1)</f>
        <v>44067</v>
      </c>
      <c r="L22" s="8">
        <f xml:space="preserve"> RTD("td.rtd","",$A22,L$1)/86400</f>
        <v>0.66674768518518523</v>
      </c>
      <c r="M22" s="8">
        <f>RTD("td.rtd","",$A22,M$1)/86400</f>
        <v>0.66667824074074078</v>
      </c>
      <c r="N22" s="1" t="e">
        <f>RTD("td.rtd","",$A22,N$1)</f>
        <v>#N/A</v>
      </c>
      <c r="O22" s="2" t="str">
        <f>RTD("td.rtd","",$A22,O$1)</f>
        <v xml:space="preserve"> </v>
      </c>
      <c r="P22" s="3" t="e">
        <f>RTD("td.rtd","",$A22,P$1)</f>
        <v>#N/A</v>
      </c>
    </row>
    <row r="23" spans="1:16" x14ac:dyDescent="0.25">
      <c r="A23" t="s">
        <v>3</v>
      </c>
      <c r="B23" s="2" t="str">
        <f>RTD("td.rtd","",$A23,B$1)</f>
        <v>Microsoft Corporation - Common Stock</v>
      </c>
      <c r="C23" s="1">
        <f>RTD("td.rtd","",$A23,C$1)</f>
        <v>213.69</v>
      </c>
      <c r="D23" s="1">
        <f>RTD("td.rtd","",$A23,D$1)</f>
        <v>213.48</v>
      </c>
      <c r="E23" s="1">
        <f>RTD("td.rtd","",$A23,E$1)</f>
        <v>213.69</v>
      </c>
      <c r="F23" s="1">
        <f>RTD("td.rtd","",$A23,F$1)</f>
        <v>213.02</v>
      </c>
      <c r="G23" s="1">
        <f t="shared" si="0"/>
        <v>0.66999999999998749</v>
      </c>
      <c r="H23" s="9">
        <f t="shared" si="1"/>
        <v>3.1353830314941621E-3</v>
      </c>
      <c r="I23">
        <f>RTD("td.rtd","",$A23,I$1)</f>
        <v>25246917</v>
      </c>
      <c r="J23" s="1">
        <f>RTD("td.rtd","",$A23,J$1)</f>
        <v>36.955500000000001</v>
      </c>
      <c r="K23" s="5">
        <f>RTD("td.rtd","",$A23,K$1)+DATE(1970,1,1)</f>
        <v>44067</v>
      </c>
      <c r="L23" s="8">
        <f xml:space="preserve"> RTD("td.rtd","",$A23,L$1)/86400</f>
        <v>0.6667939814814815</v>
      </c>
      <c r="M23" s="8">
        <f>RTD("td.rtd","",$A23,M$1)/86400</f>
        <v>0.66699074074074072</v>
      </c>
      <c r="N23" s="1">
        <f>RTD("td.rtd","",$A23,N$1)</f>
        <v>0.96</v>
      </c>
      <c r="O23" s="2" t="str">
        <f>RTD("td.rtd","",$A23,O$1)</f>
        <v>2020-08-19 00:00:00.000</v>
      </c>
      <c r="P23" s="4">
        <f>RTD("td.rtd","",$A23,P$1)</f>
        <v>1.7899999999999999E-2</v>
      </c>
    </row>
    <row r="24" spans="1:16" x14ac:dyDescent="0.25">
      <c r="A24" t="s">
        <v>18</v>
      </c>
      <c r="B24" s="2" t="str">
        <f>RTD("td.rtd","",$A24,B$1)</f>
        <v>Newmont Corporation</v>
      </c>
      <c r="C24" s="1">
        <f>RTD("td.rtd","",$A24,C$1)</f>
        <v>65.2</v>
      </c>
      <c r="D24" s="1">
        <f>RTD("td.rtd","",$A24,D$1)</f>
        <v>65.150000000000006</v>
      </c>
      <c r="E24" s="1">
        <f>RTD("td.rtd","",$A24,E$1)</f>
        <v>65.33</v>
      </c>
      <c r="F24" s="1">
        <f>RTD("td.rtd","",$A24,F$1)</f>
        <v>65.569999999999993</v>
      </c>
      <c r="G24" s="1">
        <f t="shared" si="0"/>
        <v>-0.36999999999999034</v>
      </c>
      <c r="H24" s="9">
        <f t="shared" si="1"/>
        <v>-5.674846625766723E-3</v>
      </c>
      <c r="I24">
        <f>RTD("td.rtd","",$A24,I$1)</f>
        <v>4493625</v>
      </c>
      <c r="J24" s="1">
        <f>RTD("td.rtd","",$A24,J$1)</f>
        <v>13.354900000000001</v>
      </c>
      <c r="K24" s="5">
        <f>RTD("td.rtd","",$A24,K$1)+DATE(1970,1,1)</f>
        <v>44067</v>
      </c>
      <c r="L24" s="8">
        <f xml:space="preserve"> RTD("td.rtd","",$A24,L$1)/86400</f>
        <v>0.66686342592592596</v>
      </c>
      <c r="M24" s="8">
        <f>RTD("td.rtd","",$A24,M$1)/86400</f>
        <v>0.66694444444444445</v>
      </c>
      <c r="N24" s="1">
        <f>RTD("td.rtd","",$A24,N$1)</f>
        <v>1.53</v>
      </c>
      <c r="O24" s="2" t="str">
        <f>RTD("td.rtd","",$A24,O$1)</f>
        <v>2020-09-09 00:00:00.000</v>
      </c>
      <c r="P24" s="4">
        <f>RTD("td.rtd","",$A24,P$1)</f>
        <v>1.9900000000000001E-2</v>
      </c>
    </row>
    <row r="25" spans="1:16" x14ac:dyDescent="0.25">
      <c r="A25" t="s">
        <v>19</v>
      </c>
      <c r="B25" s="2" t="str">
        <f>RTD("td.rtd","",$A25,B$1)</f>
        <v>Netflix, Inc. - Common Stock</v>
      </c>
      <c r="C25" s="1">
        <f>RTD("td.rtd","",$A25,C$1)</f>
        <v>488.2</v>
      </c>
      <c r="D25" s="1">
        <f>RTD("td.rtd","",$A25,D$1)</f>
        <v>488.81</v>
      </c>
      <c r="E25" s="1">
        <f>RTD("td.rtd","",$A25,E$1)</f>
        <v>489</v>
      </c>
      <c r="F25" s="1">
        <f>RTD("td.rtd","",$A25,F$1)</f>
        <v>492.31</v>
      </c>
      <c r="G25" s="1">
        <f t="shared" si="0"/>
        <v>-4.1100000000000136</v>
      </c>
      <c r="H25" s="9">
        <f t="shared" si="1"/>
        <v>-8.4186808684965468E-3</v>
      </c>
      <c r="I25">
        <f>RTD("td.rtd","",$A25,I$1)</f>
        <v>4475478</v>
      </c>
      <c r="J25" s="1">
        <f>RTD("td.rtd","",$A25,J$1)</f>
        <v>87.216899999999995</v>
      </c>
      <c r="K25" s="5">
        <f>RTD("td.rtd","",$A25,K$1)+DATE(1970,1,1)</f>
        <v>44067</v>
      </c>
      <c r="L25" s="8">
        <f xml:space="preserve"> RTD("td.rtd","",$A25,L$1)/86400</f>
        <v>0.66700231481481487</v>
      </c>
      <c r="M25" s="8">
        <f>RTD("td.rtd","",$A25,M$1)/86400</f>
        <v>0.66690972222222222</v>
      </c>
      <c r="N25" s="1" t="e">
        <f>RTD("td.rtd","",$A25,N$1)</f>
        <v>#N/A</v>
      </c>
      <c r="O25" s="2" t="str">
        <f>RTD("td.rtd","",$A25,O$1)</f>
        <v xml:space="preserve"> </v>
      </c>
      <c r="P25" s="4">
        <f>RTD("td.rtd","",$A25,P$1)</f>
        <v>3.1600000000000003E-2</v>
      </c>
    </row>
    <row r="26" spans="1:16" x14ac:dyDescent="0.25">
      <c r="A26" t="s">
        <v>20</v>
      </c>
      <c r="B26" s="2" t="str">
        <f>RTD("td.rtd","",$A26,B$1)</f>
        <v>Nokia Corporation Sponsored American Depositary Shares</v>
      </c>
      <c r="C26" s="1">
        <f>RTD("td.rtd","",$A26,C$1)</f>
        <v>5.03</v>
      </c>
      <c r="D26" s="1">
        <f>RTD("td.rtd","",$A26,D$1)</f>
        <v>5.0199999999999996</v>
      </c>
      <c r="E26" s="1">
        <f>RTD("td.rtd","",$A26,E$1)</f>
        <v>5.03</v>
      </c>
      <c r="F26" s="1">
        <f>RTD("td.rtd","",$A26,F$1)</f>
        <v>4.97</v>
      </c>
      <c r="G26" s="1">
        <f t="shared" si="0"/>
        <v>6.0000000000000497E-2</v>
      </c>
      <c r="H26" s="9">
        <f t="shared" si="1"/>
        <v>1.1928429423459343E-2</v>
      </c>
      <c r="I26">
        <f>RTD("td.rtd","",$A26,I$1)</f>
        <v>12567645</v>
      </c>
      <c r="J26" s="1">
        <f>RTD("td.rtd","",$A26,J$1)</f>
        <v>37.872199999999999</v>
      </c>
      <c r="K26" s="5">
        <f>RTD("td.rtd","",$A26,K$1)+DATE(1970,1,1)</f>
        <v>44067</v>
      </c>
      <c r="L26" s="8">
        <f xml:space="preserve"> RTD("td.rtd","",$A26,L$1)/86400</f>
        <v>0.66686342592592596</v>
      </c>
      <c r="M26" s="8">
        <f>RTD("td.rtd","",$A26,M$1)/86400</f>
        <v>0.66696759259259264</v>
      </c>
      <c r="N26" s="1" t="e">
        <f>RTD("td.rtd","",$A26,N$1)</f>
        <v>#N/A</v>
      </c>
      <c r="O26" s="2" t="str">
        <f>RTD("td.rtd","",$A26,O$1)</f>
        <v xml:space="preserve"> </v>
      </c>
      <c r="P26" s="4">
        <f>RTD("td.rtd","",$A26,P$1)</f>
        <v>6.08E-2</v>
      </c>
    </row>
    <row r="27" spans="1:16" x14ac:dyDescent="0.25">
      <c r="A27" t="s">
        <v>21</v>
      </c>
      <c r="B27" s="2" t="str">
        <f>RTD("td.rtd","",$A27,B$1)</f>
        <v>Nucor Corporation Common Stock</v>
      </c>
      <c r="C27" s="1">
        <f>RTD("td.rtd","",$A27,C$1)</f>
        <v>46.02</v>
      </c>
      <c r="D27" s="1">
        <f>RTD("td.rtd","",$A27,D$1)</f>
        <v>45.9</v>
      </c>
      <c r="E27" s="1">
        <f>RTD("td.rtd","",$A27,E$1)</f>
        <v>46.2</v>
      </c>
      <c r="F27" s="1">
        <f>RTD("td.rtd","",$A27,F$1)</f>
        <v>44.69</v>
      </c>
      <c r="G27" s="1">
        <f t="shared" si="0"/>
        <v>1.3300000000000054</v>
      </c>
      <c r="H27" s="9">
        <f t="shared" si="1"/>
        <v>2.890047805302054E-2</v>
      </c>
      <c r="I27">
        <f>RTD("td.rtd","",$A27,I$1)</f>
        <v>1286807</v>
      </c>
      <c r="J27" s="1">
        <f>RTD("td.rtd","",$A27,J$1)</f>
        <v>26.702100000000002</v>
      </c>
      <c r="K27" s="5">
        <f>RTD("td.rtd","",$A27,K$1)+DATE(1970,1,1)</f>
        <v>44067</v>
      </c>
      <c r="L27" s="8">
        <f xml:space="preserve"> RTD("td.rtd","",$A27,L$1)/86400</f>
        <v>0.66686342592592596</v>
      </c>
      <c r="M27" s="8">
        <f>RTD("td.rtd","",$A27,M$1)/86400</f>
        <v>0.66692129629629626</v>
      </c>
      <c r="N27" s="1">
        <f>RTD("td.rtd","",$A27,N$1)</f>
        <v>3.6</v>
      </c>
      <c r="O27" s="2" t="str">
        <f>RTD("td.rtd","",$A27,O$1)</f>
        <v>2020-06-29 00:00:00.000</v>
      </c>
      <c r="P27" s="4">
        <f>RTD("td.rtd","",$A27,P$1)</f>
        <v>3.2899999999999999E-2</v>
      </c>
    </row>
    <row r="28" spans="1:16" x14ac:dyDescent="0.25">
      <c r="A28" t="s">
        <v>5</v>
      </c>
      <c r="B28" s="2" t="str">
        <f>RTD("td.rtd","",$A28,B$1)</f>
        <v>NVIDIA Corporation - Common Stock</v>
      </c>
      <c r="C28" s="1">
        <f>RTD("td.rtd","",$A28,C$1)</f>
        <v>508.65</v>
      </c>
      <c r="D28" s="1">
        <f>RTD("td.rtd","",$A28,D$1)</f>
        <v>508.81</v>
      </c>
      <c r="E28" s="1">
        <f>RTD("td.rtd","",$A28,E$1)</f>
        <v>509</v>
      </c>
      <c r="F28" s="1">
        <f>RTD("td.rtd","",$A28,F$1)</f>
        <v>507.34</v>
      </c>
      <c r="G28" s="1">
        <f t="shared" si="0"/>
        <v>1.3100000000000023</v>
      </c>
      <c r="H28" s="9">
        <f t="shared" si="1"/>
        <v>2.5754448048756558E-3</v>
      </c>
      <c r="I28">
        <f>RTD("td.rtd","",$A28,I$1)</f>
        <v>12194107</v>
      </c>
      <c r="J28" s="1">
        <f>RTD("td.rtd","",$A28,J$1)</f>
        <v>93.022000000000006</v>
      </c>
      <c r="K28" s="5">
        <f>RTD("td.rtd","",$A28,K$1)+DATE(1970,1,1)</f>
        <v>44067</v>
      </c>
      <c r="L28" s="8">
        <f xml:space="preserve"> RTD("td.rtd","",$A28,L$1)/86400</f>
        <v>0.66700231481481487</v>
      </c>
      <c r="M28" s="8">
        <f>RTD("td.rtd","",$A28,M$1)/86400</f>
        <v>0.66700231481481487</v>
      </c>
      <c r="N28" s="1">
        <f>RTD("td.rtd","",$A28,N$1)</f>
        <v>0.13</v>
      </c>
      <c r="O28" s="2" t="str">
        <f>RTD("td.rtd","",$A28,O$1)</f>
        <v>2020-09-01 00:00:00.000</v>
      </c>
      <c r="P28" s="4">
        <f>RTD("td.rtd","",$A28,P$1)</f>
        <v>3.2800000000000003E-2</v>
      </c>
    </row>
    <row r="29" spans="1:16" x14ac:dyDescent="0.25">
      <c r="A29" t="s">
        <v>40</v>
      </c>
      <c r="B29" s="2" t="str">
        <f>RTD("td.rtd","",$A29,B$1)</f>
        <v>Grupo Aeroportuario Del Pacifico, S.A. B. de C.V. Grupo Aeroportuario Del Pacifi</v>
      </c>
      <c r="C29" s="1">
        <f>RTD("td.rtd","",$A29,C$1)</f>
        <v>75.430000000000007</v>
      </c>
      <c r="D29" s="1">
        <f>RTD("td.rtd","",$A29,D$1)</f>
        <v>69.510000000000005</v>
      </c>
      <c r="E29" s="1">
        <f>RTD("td.rtd","",$A29,E$1)</f>
        <v>100.02</v>
      </c>
      <c r="F29" s="1">
        <f>RTD("td.rtd","",$A29,F$1)</f>
        <v>76.650000000000006</v>
      </c>
      <c r="G29" s="1">
        <f t="shared" si="0"/>
        <v>-1.2199999999999989</v>
      </c>
      <c r="H29" s="9">
        <f t="shared" si="1"/>
        <v>-1.6173936099695065E-2</v>
      </c>
      <c r="I29">
        <f>RTD("td.rtd","",$A29,I$1)</f>
        <v>105417</v>
      </c>
      <c r="J29" s="1">
        <f>RTD("td.rtd","",$A29,J$1)</f>
        <v>22.1599</v>
      </c>
      <c r="K29" s="5">
        <f>RTD("td.rtd","",$A29,K$1)+DATE(1970,1,1)</f>
        <v>44067</v>
      </c>
      <c r="L29" s="8">
        <f xml:space="preserve"> RTD("td.rtd","",$A29,L$1)/86400</f>
        <v>0.66673611111111108</v>
      </c>
      <c r="M29" s="8">
        <f>RTD("td.rtd","",$A29,M$1)/86400</f>
        <v>0.66681712962962958</v>
      </c>
      <c r="N29" s="1" t="e">
        <f>RTD("td.rtd","",$A29,N$1)</f>
        <v>#N/A</v>
      </c>
      <c r="O29" s="2" t="str">
        <f>RTD("td.rtd","",$A29,O$1)</f>
        <v xml:space="preserve"> </v>
      </c>
      <c r="P29" s="4">
        <f>RTD("td.rtd","",$A29,P$1)</f>
        <v>0.1027</v>
      </c>
    </row>
    <row r="30" spans="1:16" x14ac:dyDescent="0.25">
      <c r="A30" t="s">
        <v>58</v>
      </c>
      <c r="B30" s="2" t="str">
        <f>RTD("td.rtd","",$A30,B$1)</f>
        <v>Palo Alto Networks, Inc. Common Stock</v>
      </c>
      <c r="C30" s="1">
        <f>RTD("td.rtd","",$A30,C$1)</f>
        <v>267.14</v>
      </c>
      <c r="D30" s="1">
        <f>RTD("td.rtd","",$A30,D$1)</f>
        <v>267.07</v>
      </c>
      <c r="E30" s="1">
        <f>RTD("td.rtd","",$A30,E$1)</f>
        <v>269</v>
      </c>
      <c r="F30" s="1">
        <f>RTD("td.rtd","",$A30,F$1)</f>
        <v>269.33</v>
      </c>
      <c r="G30" s="1">
        <f t="shared" si="0"/>
        <v>-2.1899999999999977</v>
      </c>
      <c r="H30" s="9">
        <f t="shared" si="1"/>
        <v>-8.1979486411619291E-3</v>
      </c>
      <c r="I30">
        <f>RTD("td.rtd","",$A30,I$1)</f>
        <v>2268301</v>
      </c>
      <c r="J30" s="1" t="e">
        <f>RTD("td.rtd","",$A30,J$1)</f>
        <v>#N/A</v>
      </c>
      <c r="K30" s="5">
        <f>RTD("td.rtd","",$A30,K$1)+DATE(1970,1,1)</f>
        <v>44067</v>
      </c>
      <c r="L30" s="8">
        <f xml:space="preserve"> RTD("td.rtd","",$A30,L$1)/86400</f>
        <v>0.66692129629629626</v>
      </c>
      <c r="M30" s="8">
        <f>RTD("td.rtd","",$A30,M$1)/86400</f>
        <v>0.66701388888888891</v>
      </c>
      <c r="N30" s="1" t="e">
        <f>RTD("td.rtd","",$A30,N$1)</f>
        <v>#N/A</v>
      </c>
      <c r="O30" s="2" t="str">
        <f>RTD("td.rtd","",$A30,O$1)</f>
        <v xml:space="preserve"> </v>
      </c>
      <c r="P30" s="3">
        <f>RTD("td.rtd","",$A30,P$1)</f>
        <v>4.7199999999999999E-2</v>
      </c>
    </row>
    <row r="31" spans="1:16" x14ac:dyDescent="0.25">
      <c r="A31" t="s">
        <v>22</v>
      </c>
      <c r="B31" s="2" t="str">
        <f>RTD("td.rtd","",$A31,B$1)</f>
        <v>PepsiCo, Inc. - Common Stock</v>
      </c>
      <c r="C31" s="1">
        <f>RTD("td.rtd","",$A31,C$1)</f>
        <v>137.63999999999999</v>
      </c>
      <c r="D31" s="1">
        <f>RTD("td.rtd","",$A31,D$1)</f>
        <v>137.37</v>
      </c>
      <c r="E31" s="1">
        <f>RTD("td.rtd","",$A31,E$1)</f>
        <v>137.63999999999999</v>
      </c>
      <c r="F31" s="1">
        <f>RTD("td.rtd","",$A31,F$1)</f>
        <v>136.46</v>
      </c>
      <c r="G31" s="1">
        <f t="shared" si="0"/>
        <v>1.1799999999999784</v>
      </c>
      <c r="H31" s="9">
        <f t="shared" si="1"/>
        <v>8.5730892182503526E-3</v>
      </c>
      <c r="I31">
        <f>RTD("td.rtd","",$A31,I$1)</f>
        <v>2980281</v>
      </c>
      <c r="J31" s="1">
        <f>RTD("td.rtd","",$A31,J$1)</f>
        <v>27.790800000000001</v>
      </c>
      <c r="K31" s="5">
        <f>RTD("td.rtd","",$A31,K$1)+DATE(1970,1,1)</f>
        <v>44067</v>
      </c>
      <c r="L31" s="8">
        <f xml:space="preserve"> RTD("td.rtd","",$A31,L$1)/86400</f>
        <v>0.66674768518518523</v>
      </c>
      <c r="M31" s="8">
        <f>RTD("td.rtd","",$A31,M$1)/86400</f>
        <v>0.66690972222222222</v>
      </c>
      <c r="N31" s="1">
        <f>RTD("td.rtd","",$A31,N$1)</f>
        <v>3</v>
      </c>
      <c r="O31" s="2" t="str">
        <f>RTD("td.rtd","",$A31,O$1)</f>
        <v>2020-09-03 00:00:00.000</v>
      </c>
      <c r="P31" s="4">
        <f>RTD("td.rtd","",$A31,P$1)</f>
        <v>2.1999999999999999E-2</v>
      </c>
    </row>
    <row r="32" spans="1:16" x14ac:dyDescent="0.25">
      <c r="A32" t="s">
        <v>23</v>
      </c>
      <c r="B32" s="2" t="str">
        <f>RTD("td.rtd","",$A32,B$1)</f>
        <v>Pfizer, Inc. Common Stock</v>
      </c>
      <c r="C32" s="1">
        <f>RTD("td.rtd","",$A32,C$1)</f>
        <v>38.85</v>
      </c>
      <c r="D32" s="1">
        <f>RTD("td.rtd","",$A32,D$1)</f>
        <v>38.75</v>
      </c>
      <c r="E32" s="1">
        <f>RTD("td.rtd","",$A32,E$1)</f>
        <v>38.93</v>
      </c>
      <c r="F32" s="1">
        <f>RTD("td.rtd","",$A32,F$1)</f>
        <v>38.880000000000003</v>
      </c>
      <c r="G32" s="1">
        <f t="shared" si="0"/>
        <v>-3.0000000000001137E-2</v>
      </c>
      <c r="H32" s="9">
        <f t="shared" si="1"/>
        <v>-7.7220077220080147E-4</v>
      </c>
      <c r="I32">
        <f>RTD("td.rtd","",$A32,I$1)</f>
        <v>17601571</v>
      </c>
      <c r="J32" s="1">
        <f>RTD("td.rtd","",$A32,J$1)</f>
        <v>15.8233</v>
      </c>
      <c r="K32" s="5">
        <f>RTD("td.rtd","",$A32,K$1)+DATE(1970,1,1)</f>
        <v>44067</v>
      </c>
      <c r="L32" s="8">
        <f xml:space="preserve"> RTD("td.rtd","",$A32,L$1)/86400</f>
        <v>0.66693287037037041</v>
      </c>
      <c r="M32" s="8">
        <f>RTD("td.rtd","",$A32,M$1)/86400</f>
        <v>0.66701388888888891</v>
      </c>
      <c r="N32" s="1">
        <f>RTD("td.rtd","",$A32,N$1)</f>
        <v>3.91</v>
      </c>
      <c r="O32" s="2" t="str">
        <f>RTD("td.rtd","",$A32,O$1)</f>
        <v>2020-07-30 00:00:00.000</v>
      </c>
      <c r="P32" s="4">
        <f>RTD("td.rtd","",$A32,P$1)</f>
        <v>1.6799999999999999E-2</v>
      </c>
    </row>
    <row r="33" spans="1:16" x14ac:dyDescent="0.25">
      <c r="A33" t="s">
        <v>24</v>
      </c>
      <c r="B33" s="2" t="str">
        <f>RTD("td.rtd","",$A33,B$1)</f>
        <v>Philip Morris International Inc Common Stock</v>
      </c>
      <c r="C33" s="1">
        <f>RTD("td.rtd","",$A33,C$1)</f>
        <v>79.63</v>
      </c>
      <c r="D33" s="1">
        <f>RTD("td.rtd","",$A33,D$1)</f>
        <v>79.709999999999994</v>
      </c>
      <c r="E33" s="1">
        <f>RTD("td.rtd","",$A33,E$1)</f>
        <v>79.87</v>
      </c>
      <c r="F33" s="1">
        <f>RTD("td.rtd","",$A33,F$1)</f>
        <v>78.06</v>
      </c>
      <c r="G33" s="1">
        <f t="shared" si="0"/>
        <v>1.5699999999999932</v>
      </c>
      <c r="H33" s="9">
        <f t="shared" si="1"/>
        <v>1.9716187366570305E-2</v>
      </c>
      <c r="I33">
        <f>RTD("td.rtd","",$A33,I$1)</f>
        <v>2441646</v>
      </c>
      <c r="J33" s="1">
        <f>RTD("td.rtd","",$A33,J$1)</f>
        <v>16.727499999999999</v>
      </c>
      <c r="K33" s="5">
        <f>RTD("td.rtd","",$A33,K$1)+DATE(1970,1,1)</f>
        <v>44067</v>
      </c>
      <c r="L33" s="8">
        <f xml:space="preserve"> RTD("td.rtd","",$A33,L$1)/86400</f>
        <v>0.66667824074074078</v>
      </c>
      <c r="M33" s="8">
        <f>RTD("td.rtd","",$A33,M$1)/86400</f>
        <v>0.66688657407407403</v>
      </c>
      <c r="N33" s="1">
        <f>RTD("td.rtd","",$A33,N$1)</f>
        <v>6</v>
      </c>
      <c r="O33" s="2" t="str">
        <f>RTD("td.rtd","",$A33,O$1)</f>
        <v>2020-06-19 00:00:00.000</v>
      </c>
      <c r="P33" s="4">
        <f>RTD("td.rtd","",$A33,P$1)</f>
        <v>1.84E-2</v>
      </c>
    </row>
    <row r="34" spans="1:16" x14ac:dyDescent="0.25">
      <c r="A34" t="s">
        <v>25</v>
      </c>
      <c r="B34" s="2" t="str">
        <f>RTD("td.rtd","",$A34,B$1)</f>
        <v>Prudential Financial, Inc. Common Stock</v>
      </c>
      <c r="C34" s="1">
        <f>RTD("td.rtd","",$A34,C$1)</f>
        <v>69.09</v>
      </c>
      <c r="D34" s="1">
        <f>RTD("td.rtd","",$A34,D$1)</f>
        <v>68.930000000000007</v>
      </c>
      <c r="E34" s="1">
        <f>RTD("td.rtd","",$A34,E$1)</f>
        <v>69.28</v>
      </c>
      <c r="F34" s="1">
        <f>RTD("td.rtd","",$A34,F$1)</f>
        <v>67.41</v>
      </c>
      <c r="G34" s="1">
        <f t="shared" si="0"/>
        <v>1.6800000000000068</v>
      </c>
      <c r="H34" s="9">
        <f t="shared" si="1"/>
        <v>2.4316109422492498E-2</v>
      </c>
      <c r="I34">
        <f>RTD("td.rtd","",$A34,I$1)</f>
        <v>2060222</v>
      </c>
      <c r="J34" s="1" t="e">
        <f>RTD("td.rtd","",$A34,J$1)</f>
        <v>#N/A</v>
      </c>
      <c r="K34" s="5">
        <f>RTD("td.rtd","",$A34,K$1)+DATE(1970,1,1)</f>
        <v>44067</v>
      </c>
      <c r="L34" s="8">
        <f xml:space="preserve"> RTD("td.rtd","",$A34,L$1)/86400</f>
        <v>0.66667824074074078</v>
      </c>
      <c r="M34" s="8">
        <f>RTD("td.rtd","",$A34,M$1)/86400</f>
        <v>0.66688657407407403</v>
      </c>
      <c r="N34" s="1">
        <f>RTD("td.rtd","",$A34,N$1)</f>
        <v>6.53</v>
      </c>
      <c r="O34" s="2" t="str">
        <f>RTD("td.rtd","",$A34,O$1)</f>
        <v>2020-08-24 00:00:00.000</v>
      </c>
      <c r="P34" s="4">
        <f>RTD("td.rtd","",$A34,P$1)</f>
        <v>2.75E-2</v>
      </c>
    </row>
    <row r="35" spans="1:16" x14ac:dyDescent="0.25">
      <c r="A35" t="s">
        <v>26</v>
      </c>
      <c r="B35" s="2" t="str">
        <f>RTD("td.rtd","",$A35,B$1)</f>
        <v>PayPal Holdings, Inc. - Common Stock</v>
      </c>
      <c r="C35" s="1">
        <f>RTD("td.rtd","",$A35,C$1)</f>
        <v>198.88</v>
      </c>
      <c r="D35" s="1">
        <f>RTD("td.rtd","",$A35,D$1)</f>
        <v>198.7</v>
      </c>
      <c r="E35" s="1">
        <f>RTD("td.rtd","",$A35,E$1)</f>
        <v>199.74</v>
      </c>
      <c r="F35" s="1">
        <f>RTD("td.rtd","",$A35,F$1)</f>
        <v>196.79</v>
      </c>
      <c r="G35" s="1">
        <f t="shared" si="0"/>
        <v>2.0900000000000034</v>
      </c>
      <c r="H35" s="9">
        <f t="shared" si="1"/>
        <v>1.0508849557522142E-2</v>
      </c>
      <c r="I35">
        <f>RTD("td.rtd","",$A35,I$1)</f>
        <v>5356192</v>
      </c>
      <c r="J35" s="1">
        <f>RTD("td.rtd","",$A35,J$1)</f>
        <v>90.321200000000005</v>
      </c>
      <c r="K35" s="5">
        <f>RTD("td.rtd","",$A35,K$1)+DATE(1970,1,1)</f>
        <v>44067</v>
      </c>
      <c r="L35" s="8">
        <f xml:space="preserve"> RTD("td.rtd","",$A35,L$1)/86400</f>
        <v>0.66700231481481487</v>
      </c>
      <c r="M35" s="8">
        <f>RTD("td.rtd","",$A35,M$1)/86400</f>
        <v>0.66689814814814818</v>
      </c>
      <c r="N35" s="1" t="e">
        <f>RTD("td.rtd","",$A35,N$1)</f>
        <v>#N/A</v>
      </c>
      <c r="O35" s="2" t="str">
        <f>RTD("td.rtd","",$A35,O$1)</f>
        <v xml:space="preserve"> </v>
      </c>
      <c r="P35" s="4">
        <f>RTD("td.rtd","",$A35,P$1)</f>
        <v>3.4700000000000002E-2</v>
      </c>
    </row>
    <row r="36" spans="1:16" x14ac:dyDescent="0.25">
      <c r="A36" t="s">
        <v>27</v>
      </c>
      <c r="B36" s="2" t="str">
        <f>RTD("td.rtd","",$A36,B$1)</f>
        <v>Invesco QQQ Trust, Series 1</v>
      </c>
      <c r="C36" s="1">
        <f>RTD("td.rtd","",$A36,C$1)</f>
        <v>283.5</v>
      </c>
      <c r="D36" s="1">
        <f>RTD("td.rtd","",$A36,D$1)</f>
        <v>283.5</v>
      </c>
      <c r="E36" s="1">
        <f>RTD("td.rtd","",$A36,E$1)</f>
        <v>283.52</v>
      </c>
      <c r="F36" s="1">
        <f>RTD("td.rtd","",$A36,F$1)</f>
        <v>281.87</v>
      </c>
      <c r="G36" s="1">
        <f t="shared" si="0"/>
        <v>1.6299999999999955</v>
      </c>
      <c r="H36" s="9">
        <f t="shared" si="1"/>
        <v>5.7495590828924E-3</v>
      </c>
      <c r="I36">
        <f>RTD("td.rtd","",$A36,I$1)</f>
        <v>35522256</v>
      </c>
      <c r="J36" s="1" t="e">
        <f>RTD("td.rtd","",$A36,J$1)</f>
        <v>#N/A</v>
      </c>
      <c r="K36" s="5">
        <f>RTD("td.rtd","",$A36,K$1)+DATE(1970,1,1)</f>
        <v>44067</v>
      </c>
      <c r="L36" s="8">
        <f xml:space="preserve"> RTD("td.rtd","",$A36,L$1)/86400</f>
        <v>0.66702546296296295</v>
      </c>
      <c r="M36" s="8">
        <f>RTD("td.rtd","",$A36,M$1)/86400</f>
        <v>0.66701388888888891</v>
      </c>
      <c r="N36" s="1">
        <f>RTD("td.rtd","",$A36,N$1)</f>
        <v>0.57999999999999996</v>
      </c>
      <c r="O36" s="2" t="str">
        <f>RTD("td.rtd","",$A36,O$1)</f>
        <v>2020-06-22 00:00:00.000</v>
      </c>
      <c r="P36" s="4">
        <f>RTD("td.rtd","",$A36,P$1)</f>
        <v>6.3E-3</v>
      </c>
    </row>
    <row r="37" spans="1:16" x14ac:dyDescent="0.25">
      <c r="A37" t="s">
        <v>47</v>
      </c>
      <c r="B37" s="2" t="str">
        <f>RTD("td.rtd","",$A37,B$1)</f>
        <v>Raytheon Technologies Corporation Common Stock</v>
      </c>
      <c r="C37" s="1">
        <f>RTD("td.rtd","",$A37,C$1)</f>
        <v>61.95</v>
      </c>
      <c r="D37" s="1">
        <f>RTD("td.rtd","",$A37,D$1)</f>
        <v>61.73</v>
      </c>
      <c r="E37" s="1">
        <f>RTD("td.rtd","",$A37,E$1)</f>
        <v>61.97</v>
      </c>
      <c r="F37" s="1">
        <f>RTD("td.rtd","",$A37,F$1)</f>
        <v>60.27</v>
      </c>
      <c r="G37" s="1">
        <f t="shared" si="0"/>
        <v>1.6799999999999997</v>
      </c>
      <c r="H37" s="9">
        <f t="shared" si="1"/>
        <v>2.7118644067796606E-2</v>
      </c>
      <c r="I37">
        <f>RTD("td.rtd","",$A37,I$1)</f>
        <v>6287012</v>
      </c>
      <c r="J37" s="1">
        <f>RTD("td.rtd","",$A37,J$1)</f>
        <v>147.7713</v>
      </c>
      <c r="K37" s="5">
        <f>RTD("td.rtd","",$A37,K$1)+DATE(1970,1,1)</f>
        <v>44067</v>
      </c>
      <c r="L37" s="8">
        <f xml:space="preserve"> RTD("td.rtd","",$A37,L$1)/86400</f>
        <v>0.66673611111111108</v>
      </c>
      <c r="M37" s="8">
        <f>RTD("td.rtd","",$A37,M$1)/86400</f>
        <v>0.66694444444444445</v>
      </c>
      <c r="N37" s="1">
        <f>RTD("td.rtd","",$A37,N$1)</f>
        <v>3.15</v>
      </c>
      <c r="O37" s="2" t="str">
        <f>RTD("td.rtd","",$A37,O$1)</f>
        <v>2020-08-13 00:00:00.000</v>
      </c>
      <c r="P37" s="4">
        <f>RTD("td.rtd","",$A37,P$1)</f>
        <v>2.0199999999999999E-2</v>
      </c>
    </row>
    <row r="38" spans="1:16" x14ac:dyDescent="0.25">
      <c r="A38" t="s">
        <v>28</v>
      </c>
      <c r="B38" s="2" t="str">
        <f>RTD("td.rtd","",$A38,B$1)</f>
        <v>Southern Copper Corporation Common Stock</v>
      </c>
      <c r="C38" s="1">
        <f>RTD("td.rtd","",$A38,C$1)</f>
        <v>46.61</v>
      </c>
      <c r="D38" s="1">
        <f>RTD("td.rtd","",$A38,D$1)</f>
        <v>46.4</v>
      </c>
      <c r="E38" s="1">
        <f>RTD("td.rtd","",$A38,E$1)</f>
        <v>46.81</v>
      </c>
      <c r="F38" s="1">
        <f>RTD("td.rtd","",$A38,F$1)</f>
        <v>45.99</v>
      </c>
      <c r="G38" s="1">
        <f t="shared" si="0"/>
        <v>0.61999999999999744</v>
      </c>
      <c r="H38" s="9">
        <f t="shared" si="1"/>
        <v>1.3301866552241954E-2</v>
      </c>
      <c r="I38">
        <f>RTD("td.rtd","",$A38,I$1)</f>
        <v>465363</v>
      </c>
      <c r="J38" s="1">
        <f>RTD("td.rtd","",$A38,J$1)</f>
        <v>30.401800000000001</v>
      </c>
      <c r="K38" s="5">
        <f>RTD("td.rtd","",$A38,K$1)+DATE(1970,1,1)</f>
        <v>44067</v>
      </c>
      <c r="L38" s="8">
        <f xml:space="preserve"> RTD("td.rtd","",$A38,L$1)/86400</f>
        <v>0.66667824074074078</v>
      </c>
      <c r="M38" s="8">
        <f>RTD("td.rtd","",$A38,M$1)/86400</f>
        <v>0.66681712962962958</v>
      </c>
      <c r="N38" s="1">
        <f>RTD("td.rtd","",$A38,N$1)</f>
        <v>3.48</v>
      </c>
      <c r="O38" s="2" t="str">
        <f>RTD("td.rtd","",$A38,O$1)</f>
        <v>2020-08-11 00:00:00.000</v>
      </c>
      <c r="P38" s="4">
        <f>RTD("td.rtd","",$A38,P$1)</f>
        <v>4.7500000000000001E-2</v>
      </c>
    </row>
    <row r="39" spans="1:16" x14ac:dyDescent="0.25">
      <c r="A39" t="s">
        <v>29</v>
      </c>
      <c r="B39" s="2" t="str">
        <f>RTD("td.rtd","",$A39,B$1)</f>
        <v>Shopify Inc. Class A Subordinate Voting Shares</v>
      </c>
      <c r="C39" s="1">
        <f>RTD("td.rtd","",$A39,C$1)</f>
        <v>998.19</v>
      </c>
      <c r="D39" s="1">
        <f>RTD("td.rtd","",$A39,D$1)</f>
        <v>998.07</v>
      </c>
      <c r="E39" s="1">
        <f>RTD("td.rtd","",$A39,E$1)</f>
        <v>999.29</v>
      </c>
      <c r="F39" s="1">
        <f>RTD("td.rtd","",$A39,F$1)</f>
        <v>1021.12</v>
      </c>
      <c r="G39" s="1">
        <f t="shared" si="0"/>
        <v>-22.92999999999995</v>
      </c>
      <c r="H39" s="9">
        <f t="shared" si="1"/>
        <v>-2.2971578557188461E-2</v>
      </c>
      <c r="I39">
        <f>RTD("td.rtd","",$A39,I$1)</f>
        <v>1813465</v>
      </c>
      <c r="J39" s="1" t="e">
        <f>RTD("td.rtd","",$A39,J$1)</f>
        <v>#N/A</v>
      </c>
      <c r="K39" s="5">
        <f>RTD("td.rtd","",$A39,K$1)+DATE(1970,1,1)</f>
        <v>44067</v>
      </c>
      <c r="L39" s="8">
        <f xml:space="preserve"> RTD("td.rtd","",$A39,L$1)/86400</f>
        <v>0.66699074074074072</v>
      </c>
      <c r="M39" s="8">
        <f>RTD("td.rtd","",$A39,M$1)/86400</f>
        <v>0.66699074074074072</v>
      </c>
      <c r="N39" s="1" t="e">
        <f>RTD("td.rtd","",$A39,N$1)</f>
        <v>#N/A</v>
      </c>
      <c r="O39" s="2" t="str">
        <f>RTD("td.rtd","",$A39,O$1)</f>
        <v xml:space="preserve"> </v>
      </c>
      <c r="P39" s="4">
        <f>RTD("td.rtd","",$A39,P$1)</f>
        <v>6.9900000000000004E-2</v>
      </c>
    </row>
    <row r="40" spans="1:16" x14ac:dyDescent="0.25">
      <c r="A40" t="s">
        <v>30</v>
      </c>
      <c r="B40" s="2" t="str">
        <f>RTD("td.rtd","",$A40,B$1)</f>
        <v>Snap-On Incorporated Common Stock</v>
      </c>
      <c r="C40" s="1">
        <f>RTD("td.rtd","",$A40,C$1)</f>
        <v>149.26</v>
      </c>
      <c r="D40" s="1">
        <f>RTD("td.rtd","",$A40,D$1)</f>
        <v>148.66</v>
      </c>
      <c r="E40" s="1">
        <f>RTD("td.rtd","",$A40,E$1)</f>
        <v>150.33000000000001</v>
      </c>
      <c r="F40" s="1">
        <f>RTD("td.rtd","",$A40,F$1)</f>
        <v>147.9</v>
      </c>
      <c r="G40" s="1">
        <f t="shared" si="0"/>
        <v>1.3599999999999852</v>
      </c>
      <c r="H40" s="9">
        <f t="shared" si="1"/>
        <v>9.1116173120727936E-3</v>
      </c>
      <c r="I40">
        <f>RTD("td.rtd","",$A40,I$1)</f>
        <v>296948</v>
      </c>
      <c r="J40" s="1">
        <f>RTD("td.rtd","",$A40,J$1)</f>
        <v>14.269500000000001</v>
      </c>
      <c r="K40" s="5">
        <f>RTD("td.rtd","",$A40,K$1)+DATE(1970,1,1)</f>
        <v>44067</v>
      </c>
      <c r="L40" s="8">
        <f xml:space="preserve"> RTD("td.rtd","",$A40,L$1)/86400</f>
        <v>0.66668981481481482</v>
      </c>
      <c r="M40" s="8">
        <f>RTD("td.rtd","",$A40,M$1)/86400</f>
        <v>0.66684027777777777</v>
      </c>
      <c r="N40" s="1">
        <f>RTD("td.rtd","",$A40,N$1)</f>
        <v>2.92</v>
      </c>
      <c r="O40" s="2" t="str">
        <f>RTD("td.rtd","",$A40,O$1)</f>
        <v>2020-08-19 00:00:00.000</v>
      </c>
      <c r="P40" s="4">
        <f>RTD("td.rtd","",$A40,P$1)</f>
        <v>4.5100000000000001E-2</v>
      </c>
    </row>
    <row r="41" spans="1:16" x14ac:dyDescent="0.25">
      <c r="A41" t="s">
        <v>31</v>
      </c>
      <c r="B41" s="2" t="str">
        <f>RTD("td.rtd","",$A41,B$1)</f>
        <v>Simon Property Group, Inc. Common Stock</v>
      </c>
      <c r="C41" s="1">
        <f>RTD("td.rtd","",$A41,C$1)</f>
        <v>68.5</v>
      </c>
      <c r="D41" s="1">
        <f>RTD("td.rtd","",$A41,D$1)</f>
        <v>68.08</v>
      </c>
      <c r="E41" s="1">
        <f>RTD("td.rtd","",$A41,E$1)</f>
        <v>68.540000000000006</v>
      </c>
      <c r="F41" s="1">
        <f>RTD("td.rtd","",$A41,F$1)</f>
        <v>64.52</v>
      </c>
      <c r="G41" s="1">
        <f t="shared" si="0"/>
        <v>3.980000000000004</v>
      </c>
      <c r="H41" s="9">
        <f t="shared" si="1"/>
        <v>5.8102189781021954E-2</v>
      </c>
      <c r="I41">
        <f>RTD("td.rtd","",$A41,I$1)</f>
        <v>5497446</v>
      </c>
      <c r="J41" s="1">
        <f>RTD("td.rtd","",$A41,J$1)</f>
        <v>11.3338</v>
      </c>
      <c r="K41" s="5">
        <f>RTD("td.rtd","",$A41,K$1)+DATE(1970,1,1)</f>
        <v>44067</v>
      </c>
      <c r="L41" s="8">
        <f xml:space="preserve"> RTD("td.rtd","",$A41,L$1)/86400</f>
        <v>0.66699074074074072</v>
      </c>
      <c r="M41" s="8">
        <f>RTD("td.rtd","",$A41,M$1)/86400</f>
        <v>0.66685185185185181</v>
      </c>
      <c r="N41" s="1">
        <f>RTD("td.rtd","",$A41,N$1)</f>
        <v>8.06</v>
      </c>
      <c r="O41" s="2" t="str">
        <f>RTD("td.rtd","",$A41,O$1)</f>
        <v>2020-07-09 00:00:00.000</v>
      </c>
      <c r="P41" s="4">
        <f>RTD("td.rtd","",$A41,P$1)</f>
        <v>3.1399999999999997E-2</v>
      </c>
    </row>
    <row r="42" spans="1:16" x14ac:dyDescent="0.25">
      <c r="A42" t="s">
        <v>32</v>
      </c>
      <c r="B42" s="2" t="str">
        <f>RTD("td.rtd","",$A42,B$1)</f>
        <v>SPDR S&amp;P 500</v>
      </c>
      <c r="C42" s="1">
        <f>RTD("td.rtd","",$A42,C$1)</f>
        <v>342.78</v>
      </c>
      <c r="D42" s="1">
        <f>RTD("td.rtd","",$A42,D$1)</f>
        <v>342.77</v>
      </c>
      <c r="E42" s="1">
        <f>RTD("td.rtd","",$A42,E$1)</f>
        <v>342.78</v>
      </c>
      <c r="F42" s="1">
        <f>RTD("td.rtd","",$A42,F$1)</f>
        <v>339.48</v>
      </c>
      <c r="G42" s="1">
        <f t="shared" si="0"/>
        <v>3.2999999999999545</v>
      </c>
      <c r="H42" s="9">
        <f t="shared" si="1"/>
        <v>9.6271661123751521E-3</v>
      </c>
      <c r="I42">
        <f>RTD("td.rtd","",$A42,I$1)</f>
        <v>41307269</v>
      </c>
      <c r="J42" s="1" t="e">
        <f>RTD("td.rtd","",$A42,J$1)</f>
        <v>#N/A</v>
      </c>
      <c r="K42" s="5">
        <f>RTD("td.rtd","",$A42,K$1)+DATE(1970,1,1)</f>
        <v>44067</v>
      </c>
      <c r="L42" s="8">
        <f xml:space="preserve"> RTD("td.rtd","",$A42,L$1)/86400</f>
        <v>0.66702546296296295</v>
      </c>
      <c r="M42" s="8">
        <f>RTD("td.rtd","",$A42,M$1)/86400</f>
        <v>0.66701388888888891</v>
      </c>
      <c r="N42" s="1">
        <f>RTD("td.rtd","",$A42,N$1)</f>
        <v>1.69</v>
      </c>
      <c r="O42" s="2" t="str">
        <f>RTD("td.rtd","",$A42,O$1)</f>
        <v>2020-06-19 00:00:00.000</v>
      </c>
      <c r="P42" s="4">
        <f>RTD("td.rtd","",$A42,P$1)</f>
        <v>7.9000000000000008E-3</v>
      </c>
    </row>
    <row r="43" spans="1:16" x14ac:dyDescent="0.25">
      <c r="A43" t="s">
        <v>33</v>
      </c>
      <c r="B43" s="2" t="str">
        <f>RTD("td.rtd","",$A43,B$1)</f>
        <v>AT&amp;T Inc.</v>
      </c>
      <c r="C43" s="1">
        <f>RTD("td.rtd","",$A43,C$1)</f>
        <v>30.05</v>
      </c>
      <c r="D43" s="1">
        <f>RTD("td.rtd","",$A43,D$1)</f>
        <v>29.96</v>
      </c>
      <c r="E43" s="1">
        <f>RTD("td.rtd","",$A43,E$1)</f>
        <v>30.06</v>
      </c>
      <c r="F43" s="1">
        <f>RTD("td.rtd","",$A43,F$1)</f>
        <v>29.69</v>
      </c>
      <c r="G43" s="1">
        <f t="shared" si="0"/>
        <v>0.35999999999999943</v>
      </c>
      <c r="H43" s="9">
        <f t="shared" si="1"/>
        <v>1.1980033277870197E-2</v>
      </c>
      <c r="I43">
        <f>RTD("td.rtd","",$A43,I$1)</f>
        <v>24021581</v>
      </c>
      <c r="J43" s="1">
        <f>RTD("td.rtd","",$A43,J$1)</f>
        <v>18.129200000000001</v>
      </c>
      <c r="K43" s="5">
        <f>RTD("td.rtd","",$A43,K$1)+DATE(1970,1,1)</f>
        <v>44067</v>
      </c>
      <c r="L43" s="8">
        <f xml:space="preserve"> RTD("td.rtd","",$A43,L$1)/86400</f>
        <v>0.66690972222222222</v>
      </c>
      <c r="M43" s="8">
        <f>RTD("td.rtd","",$A43,M$1)/86400</f>
        <v>0.66695601851851849</v>
      </c>
      <c r="N43" s="1">
        <f>RTD("td.rtd","",$A43,N$1)</f>
        <v>7.01</v>
      </c>
      <c r="O43" s="2" t="str">
        <f>RTD("td.rtd","",$A43,O$1)</f>
        <v>2020-07-09 00:00:00.000</v>
      </c>
      <c r="P43" s="4">
        <f>RTD("td.rtd","",$A43,P$1)</f>
        <v>1.49E-2</v>
      </c>
    </row>
    <row r="44" spans="1:16" x14ac:dyDescent="0.25">
      <c r="A44" t="s">
        <v>52</v>
      </c>
      <c r="B44" s="2" t="str">
        <f>RTD("td.rtd","",$A44,B$1)</f>
        <v>Tencent Holdings Limited Unsponsored ADR Representing B Shares (Cayman Islands)</v>
      </c>
      <c r="C44" s="1">
        <f>RTD("td.rtd","",$A44,C$1)</f>
        <v>69.959999999999994</v>
      </c>
      <c r="D44" s="1">
        <f>RTD("td.rtd","",$A44,D$1)</f>
        <v>69.92</v>
      </c>
      <c r="E44" s="1">
        <f>RTD("td.rtd","",$A44,E$1)</f>
        <v>69.959999999999994</v>
      </c>
      <c r="F44" s="1">
        <f>RTD("td.rtd","",$A44,F$1)</f>
        <v>69.55</v>
      </c>
      <c r="G44" s="1">
        <f t="shared" si="0"/>
        <v>0.40999999999999659</v>
      </c>
      <c r="H44" s="9">
        <f t="shared" si="1"/>
        <v>5.8604917095482654E-3</v>
      </c>
      <c r="I44">
        <f>RTD("td.rtd","",$A44,I$1)</f>
        <v>2955318</v>
      </c>
      <c r="J44" s="1">
        <f>RTD("td.rtd","",$A44,J$1)</f>
        <v>45.79</v>
      </c>
      <c r="K44" s="5">
        <f>RTD("td.rtd","",$A44,K$1)+DATE(1970,1,1)</f>
        <v>44067</v>
      </c>
      <c r="L44" s="8">
        <f xml:space="preserve"> RTD("td.rtd","",$A44,L$1)/86400</f>
        <v>0.66665509259259259</v>
      </c>
      <c r="M44" s="8">
        <f>RTD("td.rtd","",$A44,M$1)/86400</f>
        <v>0.66675925925925927</v>
      </c>
      <c r="N44" s="1">
        <f>RTD("td.rtd","",$A44,N$1)</f>
        <v>0.23</v>
      </c>
      <c r="O44" s="2" t="str">
        <f>RTD("td.rtd","",$A44,O$1)</f>
        <v>2020-05-14 00:00:00.000</v>
      </c>
      <c r="P44" s="4">
        <f>RTD("td.rtd","",$A44,P$1)</f>
        <v>3.56E-2</v>
      </c>
    </row>
    <row r="45" spans="1:16" x14ac:dyDescent="0.25">
      <c r="A45" t="s">
        <v>41</v>
      </c>
      <c r="B45" s="2" t="str">
        <f>RTD("td.rtd","",$A45,B$1)</f>
        <v>ProShares UltraPro QQQ</v>
      </c>
      <c r="C45" s="1">
        <f>RTD("td.rtd","",$A45,C$1)</f>
        <v>143.78</v>
      </c>
      <c r="D45" s="1">
        <f>RTD("td.rtd","",$A45,D$1)</f>
        <v>143.79</v>
      </c>
      <c r="E45" s="1">
        <f>RTD("td.rtd","",$A45,E$1)</f>
        <v>143.79</v>
      </c>
      <c r="F45" s="1">
        <f>RTD("td.rtd","",$A45,F$1)</f>
        <v>141.32</v>
      </c>
      <c r="G45" s="1">
        <f t="shared" si="0"/>
        <v>2.460000000000008</v>
      </c>
      <c r="H45" s="9">
        <f t="shared" si="1"/>
        <v>1.7109472805675392E-2</v>
      </c>
      <c r="I45">
        <f>RTD("td.rtd","",$A45,I$1)</f>
        <v>30456052</v>
      </c>
      <c r="J45" s="1" t="e">
        <f>RTD("td.rtd","",$A45,J$1)</f>
        <v>#N/A</v>
      </c>
      <c r="K45" s="5">
        <f>RTD("td.rtd","",$A45,K$1)+DATE(1970,1,1)</f>
        <v>44067</v>
      </c>
      <c r="L45" s="8">
        <f xml:space="preserve"> RTD("td.rtd","",$A45,L$1)/86400</f>
        <v>0.66702546296296295</v>
      </c>
      <c r="M45" s="8">
        <f>RTD("td.rtd","",$A45,M$1)/86400</f>
        <v>0.66701388888888891</v>
      </c>
      <c r="N45" s="1">
        <f>RTD("td.rtd","",$A45,N$1)</f>
        <v>0.02</v>
      </c>
      <c r="O45" s="2" t="str">
        <f>RTD("td.rtd","",$A45,O$1)</f>
        <v>2019-12-24 00:00:00.000</v>
      </c>
      <c r="P45" s="4">
        <f>RTD("td.rtd","",$A45,P$1)</f>
        <v>1.15E-2</v>
      </c>
    </row>
    <row r="46" spans="1:16" x14ac:dyDescent="0.25">
      <c r="A46" t="s">
        <v>34</v>
      </c>
      <c r="B46" s="2" t="str">
        <f>RTD("td.rtd","",$A46,B$1)</f>
        <v>Tesla, Inc.  - Common Stock</v>
      </c>
      <c r="C46" s="1">
        <f>RTD("td.rtd","",$A46,C$1)</f>
        <v>2014.2</v>
      </c>
      <c r="D46" s="1">
        <f>RTD("td.rtd","",$A46,D$1)</f>
        <v>2013.01</v>
      </c>
      <c r="E46" s="1">
        <f>RTD("td.rtd","",$A46,E$1)</f>
        <v>2018.99</v>
      </c>
      <c r="F46" s="1">
        <f>RTD("td.rtd","",$A46,F$1)</f>
        <v>2049.98</v>
      </c>
      <c r="G46" s="1">
        <f t="shared" si="0"/>
        <v>-35.779999999999973</v>
      </c>
      <c r="H46" s="9">
        <f t="shared" si="1"/>
        <v>-1.7763876477013191E-2</v>
      </c>
      <c r="I46">
        <f>RTD("td.rtd","",$A46,I$1)</f>
        <v>19852714</v>
      </c>
      <c r="J46" s="1">
        <f>RTD("td.rtd","",$A46,J$1)</f>
        <v>1054.885</v>
      </c>
      <c r="K46" s="5">
        <f>RTD("td.rtd","",$A46,K$1)+DATE(1970,1,1)</f>
        <v>44067</v>
      </c>
      <c r="L46" s="8">
        <f xml:space="preserve"> RTD("td.rtd","",$A46,L$1)/86400</f>
        <v>0.66700231481481487</v>
      </c>
      <c r="M46" s="8">
        <f>RTD("td.rtd","",$A46,M$1)/86400</f>
        <v>0.66700231481481487</v>
      </c>
      <c r="N46" s="1" t="e">
        <f>RTD("td.rtd","",$A46,N$1)</f>
        <v>#N/A</v>
      </c>
      <c r="O46" s="2" t="str">
        <f>RTD("td.rtd","",$A46,O$1)</f>
        <v xml:space="preserve"> </v>
      </c>
      <c r="P46" s="4">
        <f>RTD("td.rtd","",$A46,P$1)</f>
        <v>4.6300000000000001E-2</v>
      </c>
    </row>
    <row r="47" spans="1:16" x14ac:dyDescent="0.25">
      <c r="A47" t="s">
        <v>35</v>
      </c>
      <c r="B47" s="2" t="str">
        <f>RTD("td.rtd","",$A47,B$1)</f>
        <v>Twitter, Inc. Common Stock</v>
      </c>
      <c r="C47" s="1">
        <f>RTD("td.rtd","",$A47,C$1)</f>
        <v>40.520000000000003</v>
      </c>
      <c r="D47" s="1">
        <f>RTD("td.rtd","",$A47,D$1)</f>
        <v>40.49</v>
      </c>
      <c r="E47" s="1">
        <f>RTD("td.rtd","",$A47,E$1)</f>
        <v>40.6</v>
      </c>
      <c r="F47" s="1">
        <f>RTD("td.rtd","",$A47,F$1)</f>
        <v>39.26</v>
      </c>
      <c r="G47" s="1">
        <f t="shared" si="0"/>
        <v>1.2600000000000051</v>
      </c>
      <c r="H47" s="9">
        <f t="shared" si="1"/>
        <v>3.1095755182625986E-2</v>
      </c>
      <c r="I47">
        <f>RTD("td.rtd","",$A47,I$1)</f>
        <v>17151456</v>
      </c>
      <c r="J47" s="1" t="e">
        <f>RTD("td.rtd","",$A47,J$1)</f>
        <v>#N/A</v>
      </c>
      <c r="K47" s="5">
        <f>RTD("td.rtd","",$A47,K$1)+DATE(1970,1,1)</f>
        <v>44067</v>
      </c>
      <c r="L47" s="8">
        <f xml:space="preserve"> RTD("td.rtd","",$A47,L$1)/86400</f>
        <v>0.66700231481481487</v>
      </c>
      <c r="M47" s="8">
        <f>RTD("td.rtd","",$A47,M$1)/86400</f>
        <v>0.66699074074074072</v>
      </c>
      <c r="N47" s="1" t="e">
        <f>RTD("td.rtd","",$A47,N$1)</f>
        <v>#N/A</v>
      </c>
      <c r="O47" s="2" t="str">
        <f>RTD("td.rtd","",$A47,O$1)</f>
        <v xml:space="preserve"> </v>
      </c>
      <c r="P47" s="4">
        <f>RTD("td.rtd","",$A47,P$1)</f>
        <v>1.8700000000000001E-2</v>
      </c>
    </row>
    <row r="48" spans="1:16" x14ac:dyDescent="0.25">
      <c r="A48" t="s">
        <v>36</v>
      </c>
      <c r="B48" s="2" t="str">
        <f>RTD("td.rtd","",$A48,B$1)</f>
        <v>Visa Inc.</v>
      </c>
      <c r="C48" s="1">
        <f>RTD("td.rtd","",$A48,C$1)</f>
        <v>206.43</v>
      </c>
      <c r="D48" s="1">
        <f>RTD("td.rtd","",$A48,D$1)</f>
        <v>205.51</v>
      </c>
      <c r="E48" s="1">
        <f>RTD("td.rtd","",$A48,E$1)</f>
        <v>206.51</v>
      </c>
      <c r="F48" s="1">
        <f>RTD("td.rtd","",$A48,F$1)</f>
        <v>204.13</v>
      </c>
      <c r="G48" s="1">
        <f t="shared" si="0"/>
        <v>2.3000000000000114</v>
      </c>
      <c r="H48" s="9">
        <f t="shared" si="1"/>
        <v>1.1141791406287901E-2</v>
      </c>
      <c r="I48">
        <f>RTD("td.rtd","",$A48,I$1)</f>
        <v>5480570</v>
      </c>
      <c r="J48" s="1">
        <f>RTD("td.rtd","",$A48,J$1)</f>
        <v>38.816899999999997</v>
      </c>
      <c r="K48" s="5">
        <f>RTD("td.rtd","",$A48,K$1)+DATE(1970,1,1)</f>
        <v>44067</v>
      </c>
      <c r="L48" s="8">
        <f xml:space="preserve"> RTD("td.rtd","",$A48,L$1)/86400</f>
        <v>0.66693287037037041</v>
      </c>
      <c r="M48" s="8">
        <f>RTD("td.rtd","",$A48,M$1)/86400</f>
        <v>0.66693287037037041</v>
      </c>
      <c r="N48" s="1">
        <f>RTD("td.rtd","",$A48,N$1)</f>
        <v>0.59</v>
      </c>
      <c r="O48" s="2" t="str">
        <f>RTD("td.rtd","",$A48,O$1)</f>
        <v>2020-08-13 00:00:00.000</v>
      </c>
      <c r="P48" s="4">
        <f>RTD("td.rtd","",$A48,P$1)</f>
        <v>1.8499999999999999E-2</v>
      </c>
    </row>
    <row r="49" spans="1:16" x14ac:dyDescent="0.25">
      <c r="A49" t="s">
        <v>37</v>
      </c>
      <c r="B49" s="2" t="str">
        <f>RTD("td.rtd","",$A49,B$1)</f>
        <v>ViacomCBS Inc. - Class B Common Stock</v>
      </c>
      <c r="C49" s="1">
        <f>RTD("td.rtd","",$A49,C$1)</f>
        <v>27.64</v>
      </c>
      <c r="D49" s="1">
        <f>RTD("td.rtd","",$A49,D$1)</f>
        <v>27.54</v>
      </c>
      <c r="E49" s="1">
        <f>RTD("td.rtd","",$A49,E$1)</f>
        <v>27.75</v>
      </c>
      <c r="F49" s="1">
        <f>RTD("td.rtd","",$A49,F$1)</f>
        <v>26.51</v>
      </c>
      <c r="G49" s="1">
        <f t="shared" si="0"/>
        <v>1.129999999999999</v>
      </c>
      <c r="H49" s="9">
        <f t="shared" si="1"/>
        <v>4.0882778581765519E-2</v>
      </c>
      <c r="I49">
        <f>RTD("td.rtd","",$A49,I$1)</f>
        <v>6754543</v>
      </c>
      <c r="J49" s="1">
        <f>RTD("td.rtd","",$A49,J$1)</f>
        <v>6.7808000000000002</v>
      </c>
      <c r="K49" s="5">
        <f>RTD("td.rtd","",$A49,K$1)+DATE(1970,1,1)</f>
        <v>44067</v>
      </c>
      <c r="L49" s="8">
        <f xml:space="preserve"> RTD("td.rtd","",$A49,L$1)/86400</f>
        <v>0.66671296296296301</v>
      </c>
      <c r="M49" s="8">
        <f>RTD("td.rtd","",$A49,M$1)/86400</f>
        <v>0.66680555555555554</v>
      </c>
      <c r="N49" s="1">
        <f>RTD("td.rtd","",$A49,N$1)</f>
        <v>3.62</v>
      </c>
      <c r="O49" s="2" t="str">
        <f>RTD("td.rtd","",$A49,O$1)</f>
        <v>2020-09-14 00:00:00.000</v>
      </c>
      <c r="P49" s="3">
        <f>RTD("td.rtd","",$A49,P$1)</f>
        <v>2.1999999999999999E-2</v>
      </c>
    </row>
    <row r="50" spans="1:16" x14ac:dyDescent="0.25">
      <c r="A50" t="s">
        <v>38</v>
      </c>
      <c r="B50" s="2" t="str">
        <f>RTD("td.rtd","",$A50,B$1)</f>
        <v>Ventas, Inc. Common Stock</v>
      </c>
      <c r="C50" s="1">
        <f>RTD("td.rtd","",$A50,C$1)</f>
        <v>42.29</v>
      </c>
      <c r="D50" s="1">
        <f>RTD("td.rtd","",$A50,D$1)</f>
        <v>40.869999999999997</v>
      </c>
      <c r="E50" s="1">
        <f>RTD("td.rtd","",$A50,E$1)</f>
        <v>43.7</v>
      </c>
      <c r="F50" s="1">
        <f>RTD("td.rtd","",$A50,F$1)</f>
        <v>41.64</v>
      </c>
      <c r="G50" s="1">
        <f t="shared" si="0"/>
        <v>0.64999999999999858</v>
      </c>
      <c r="H50" s="9">
        <f t="shared" si="1"/>
        <v>1.5370063844880552E-2</v>
      </c>
      <c r="I50">
        <f>RTD("td.rtd","",$A50,I$1)</f>
        <v>1510034</v>
      </c>
      <c r="J50" s="1">
        <f>RTD("td.rtd","",$A50,J$1)</f>
        <v>38.073300000000003</v>
      </c>
      <c r="K50" s="5">
        <f>RTD("td.rtd","",$A50,K$1)+DATE(1970,1,1)</f>
        <v>44067</v>
      </c>
      <c r="L50" s="8">
        <f xml:space="preserve"> RTD("td.rtd","",$A50,L$1)/86400</f>
        <v>0.66677083333333331</v>
      </c>
      <c r="M50" s="8">
        <f>RTD("td.rtd","",$A50,M$1)/86400</f>
        <v>0.66666666666666663</v>
      </c>
      <c r="N50" s="1">
        <f>RTD("td.rtd","",$A50,N$1)</f>
        <v>4.32</v>
      </c>
      <c r="O50" s="2" t="str">
        <f>RTD("td.rtd","",$A50,O$1)</f>
        <v>2020-06-30 00:00:00.000</v>
      </c>
      <c r="P50" s="3">
        <f>RTD("td.rtd","",$A50,P$1)</f>
        <v>3.1800000000000002E-2</v>
      </c>
    </row>
    <row r="51" spans="1:16" x14ac:dyDescent="0.25">
      <c r="A51" t="s">
        <v>39</v>
      </c>
      <c r="B51" s="2" t="str">
        <f>RTD("td.rtd","",$A51,B$1)</f>
        <v>Verizon Communications Inc. Common Stock</v>
      </c>
      <c r="C51" s="1">
        <f>RTD("td.rtd","",$A51,C$1)</f>
        <v>59.57</v>
      </c>
      <c r="D51" s="1">
        <f>RTD("td.rtd","",$A51,D$1)</f>
        <v>59.42</v>
      </c>
      <c r="E51" s="1">
        <f>RTD("td.rtd","",$A51,E$1)</f>
        <v>59.65</v>
      </c>
      <c r="F51" s="1">
        <f>RTD("td.rtd","",$A51,F$1)</f>
        <v>58.99</v>
      </c>
      <c r="G51" s="1">
        <f t="shared" si="0"/>
        <v>0.57999999999999829</v>
      </c>
      <c r="H51" s="9">
        <f t="shared" si="1"/>
        <v>9.7364445190531862E-3</v>
      </c>
      <c r="I51">
        <f>RTD("td.rtd","",$A51,I$1)</f>
        <v>10814002</v>
      </c>
      <c r="J51" s="1">
        <f>RTD("td.rtd","",$A51,J$1)</f>
        <v>12.7562</v>
      </c>
      <c r="K51" s="5">
        <f>RTD("td.rtd","",$A51,K$1)+DATE(1970,1,1)</f>
        <v>44067</v>
      </c>
      <c r="L51" s="8">
        <f xml:space="preserve"> RTD("td.rtd","",$A51,L$1)/86400</f>
        <v>0.66666666666666663</v>
      </c>
      <c r="M51" s="8">
        <f>RTD("td.rtd","",$A51,M$1)/86400</f>
        <v>0.66685185185185181</v>
      </c>
      <c r="N51" s="1">
        <f>RTD("td.rtd","",$A51,N$1)</f>
        <v>4.17</v>
      </c>
      <c r="O51" s="2" t="str">
        <f>RTD("td.rtd","",$A51,O$1)</f>
        <v>2020-07-09 00:00:00.000</v>
      </c>
      <c r="P51" s="3">
        <f>RTD("td.rtd","",$A51,P$1)</f>
        <v>9.4000000000000004E-3</v>
      </c>
    </row>
    <row r="53" spans="1:16" x14ac:dyDescent="0.25">
      <c r="D53" s="7"/>
    </row>
    <row r="54" spans="1:16" x14ac:dyDescent="0.25">
      <c r="C54" s="6"/>
    </row>
  </sheetData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9EA752B4-68A3-4964-9BFE-F78EA580BE6E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H2:H51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CSLIM</dc:creator>
  <cp:lastModifiedBy>CSLIM</cp:lastModifiedBy>
  <dcterms:created xsi:type="dcterms:W3CDTF">2020-08-16T06:02:53Z</dcterms:created>
  <dcterms:modified xsi:type="dcterms:W3CDTF">2020-08-24T20:00:32Z</dcterms:modified>
</cp:coreProperties>
</file>