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ExcelRTD\python\demo\"/>
    </mc:Choice>
  </mc:AlternateContent>
  <xr:revisionPtr revIDLastSave="0" documentId="13_ncr:1_{567E2E81-7B28-41CA-AE86-C3854341B8B6}" xr6:coauthVersionLast="45" xr6:coauthVersionMax="45" xr10:uidLastSave="{00000000-0000-0000-0000-000000000000}"/>
  <bookViews>
    <workbookView xWindow="-98" yWindow="-98" windowWidth="21795" windowHeight="13096" xr2:uid="{63CB8F70-3810-4775-B712-117A72688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" l="1"/>
  <c r="K13" i="1"/>
  <c r="J13" i="1"/>
  <c r="B13" i="1"/>
  <c r="C13" i="1"/>
  <c r="D13" i="1"/>
  <c r="E13" i="1"/>
  <c r="F13" i="1"/>
  <c r="I13" i="1"/>
  <c r="M13" i="1"/>
  <c r="N13" i="1"/>
  <c r="O13" i="1"/>
  <c r="P13" i="1"/>
  <c r="G13" i="1" l="1"/>
  <c r="H13" i="1"/>
  <c r="L24" i="1"/>
  <c r="K24" i="1"/>
  <c r="J24" i="1"/>
  <c r="B24" i="1"/>
  <c r="C24" i="1"/>
  <c r="D24" i="1"/>
  <c r="E24" i="1"/>
  <c r="F24" i="1"/>
  <c r="I24" i="1"/>
  <c r="M24" i="1"/>
  <c r="N24" i="1"/>
  <c r="O24" i="1"/>
  <c r="P24" i="1"/>
  <c r="L2" i="1"/>
  <c r="K2" i="1"/>
  <c r="J2" i="1"/>
  <c r="O2" i="1"/>
  <c r="B2" i="1"/>
  <c r="C2" i="1"/>
  <c r="D2" i="1"/>
  <c r="E2" i="1"/>
  <c r="F2" i="1"/>
  <c r="I2" i="1"/>
  <c r="M2" i="1"/>
  <c r="N2" i="1"/>
  <c r="P2" i="1"/>
  <c r="G2" i="1" l="1"/>
  <c r="G24" i="1"/>
  <c r="H24" i="1"/>
  <c r="H2" i="1"/>
  <c r="L53" i="1" l="1"/>
  <c r="K53" i="1"/>
  <c r="J53" i="1"/>
  <c r="B53" i="1"/>
  <c r="C53" i="1"/>
  <c r="D53" i="1"/>
  <c r="E53" i="1"/>
  <c r="F53" i="1"/>
  <c r="I53" i="1"/>
  <c r="M53" i="1"/>
  <c r="N53" i="1"/>
  <c r="O53" i="1"/>
  <c r="P53" i="1"/>
  <c r="L27" i="1"/>
  <c r="L33" i="1"/>
  <c r="L14" i="1"/>
  <c r="L28" i="1"/>
  <c r="L36" i="1"/>
  <c r="L38" i="1"/>
  <c r="L49" i="1"/>
  <c r="L16" i="1"/>
  <c r="L40" i="1"/>
  <c r="L7" i="1"/>
  <c r="L35" i="1"/>
  <c r="L11" i="1"/>
  <c r="L23" i="1"/>
  <c r="L47" i="1"/>
  <c r="L39" i="1"/>
  <c r="L50" i="1"/>
  <c r="L25" i="1"/>
  <c r="L44" i="1"/>
  <c r="L21" i="1"/>
  <c r="L6" i="1"/>
  <c r="L32" i="1"/>
  <c r="L12" i="1"/>
  <c r="L15" i="1"/>
  <c r="L48" i="1"/>
  <c r="L20" i="1"/>
  <c r="L54" i="1"/>
  <c r="L43" i="1"/>
  <c r="L42" i="1"/>
  <c r="L9" i="1"/>
  <c r="L41" i="1"/>
  <c r="L45" i="1"/>
  <c r="L29" i="1"/>
  <c r="L5" i="1"/>
  <c r="L22" i="1"/>
  <c r="L51" i="1"/>
  <c r="L37" i="1"/>
  <c r="L52" i="1"/>
  <c r="L31" i="1"/>
  <c r="L4" i="1"/>
  <c r="L10" i="1"/>
  <c r="L34" i="1"/>
  <c r="L8" i="1"/>
  <c r="L17" i="1"/>
  <c r="L18" i="1"/>
  <c r="L26" i="1"/>
  <c r="L30" i="1"/>
  <c r="L46" i="1"/>
  <c r="L19" i="1"/>
  <c r="L3" i="1"/>
  <c r="K27" i="1"/>
  <c r="K33" i="1"/>
  <c r="K14" i="1"/>
  <c r="K28" i="1"/>
  <c r="K36" i="1"/>
  <c r="K38" i="1"/>
  <c r="K49" i="1"/>
  <c r="K16" i="1"/>
  <c r="K40" i="1"/>
  <c r="K7" i="1"/>
  <c r="K35" i="1"/>
  <c r="K11" i="1"/>
  <c r="K23" i="1"/>
  <c r="K47" i="1"/>
  <c r="K39" i="1"/>
  <c r="K50" i="1"/>
  <c r="K25" i="1"/>
  <c r="K44" i="1"/>
  <c r="K21" i="1"/>
  <c r="K6" i="1"/>
  <c r="K32" i="1"/>
  <c r="K12" i="1"/>
  <c r="K15" i="1"/>
  <c r="K48" i="1"/>
  <c r="K20" i="1"/>
  <c r="K54" i="1"/>
  <c r="K43" i="1"/>
  <c r="K42" i="1"/>
  <c r="K9" i="1"/>
  <c r="K41" i="1"/>
  <c r="K45" i="1"/>
  <c r="K29" i="1"/>
  <c r="K5" i="1"/>
  <c r="K22" i="1"/>
  <c r="K51" i="1"/>
  <c r="K37" i="1"/>
  <c r="K52" i="1"/>
  <c r="K31" i="1"/>
  <c r="K4" i="1"/>
  <c r="K10" i="1"/>
  <c r="K34" i="1"/>
  <c r="K8" i="1"/>
  <c r="K17" i="1"/>
  <c r="K18" i="1"/>
  <c r="K26" i="1"/>
  <c r="K30" i="1"/>
  <c r="K46" i="1"/>
  <c r="K19" i="1"/>
  <c r="K3" i="1"/>
  <c r="J27" i="1"/>
  <c r="J33" i="1"/>
  <c r="J14" i="1"/>
  <c r="J28" i="1"/>
  <c r="J36" i="1"/>
  <c r="J38" i="1"/>
  <c r="J49" i="1"/>
  <c r="J16" i="1"/>
  <c r="J40" i="1"/>
  <c r="J7" i="1"/>
  <c r="J35" i="1"/>
  <c r="J11" i="1"/>
  <c r="J23" i="1"/>
  <c r="J47" i="1"/>
  <c r="J39" i="1"/>
  <c r="J50" i="1"/>
  <c r="J25" i="1"/>
  <c r="J44" i="1"/>
  <c r="J21" i="1"/>
  <c r="J6" i="1"/>
  <c r="J32" i="1"/>
  <c r="J12" i="1"/>
  <c r="J15" i="1"/>
  <c r="J48" i="1"/>
  <c r="J20" i="1"/>
  <c r="J54" i="1"/>
  <c r="J43" i="1"/>
  <c r="J42" i="1"/>
  <c r="J9" i="1"/>
  <c r="J41" i="1"/>
  <c r="J45" i="1"/>
  <c r="J29" i="1"/>
  <c r="J5" i="1"/>
  <c r="J22" i="1"/>
  <c r="J51" i="1"/>
  <c r="J37" i="1"/>
  <c r="J52" i="1"/>
  <c r="J31" i="1"/>
  <c r="J4" i="1"/>
  <c r="J10" i="1"/>
  <c r="J34" i="1"/>
  <c r="J8" i="1"/>
  <c r="J17" i="1"/>
  <c r="J18" i="1"/>
  <c r="J26" i="1"/>
  <c r="J30" i="1"/>
  <c r="J46" i="1"/>
  <c r="J19" i="1"/>
  <c r="J3" i="1"/>
  <c r="G53" i="1" l="1"/>
  <c r="H53" i="1"/>
  <c r="B28" i="1"/>
  <c r="C28" i="1"/>
  <c r="D28" i="1"/>
  <c r="E28" i="1"/>
  <c r="F28" i="1"/>
  <c r="I28" i="1"/>
  <c r="M28" i="1"/>
  <c r="N28" i="1"/>
  <c r="O28" i="1"/>
  <c r="P28" i="1"/>
  <c r="B27" i="1"/>
  <c r="C27" i="1"/>
  <c r="D27" i="1"/>
  <c r="E27" i="1"/>
  <c r="F27" i="1"/>
  <c r="I27" i="1"/>
  <c r="M27" i="1"/>
  <c r="N27" i="1"/>
  <c r="O27" i="1"/>
  <c r="P27" i="1"/>
  <c r="B43" i="1"/>
  <c r="C43" i="1"/>
  <c r="D43" i="1"/>
  <c r="E43" i="1"/>
  <c r="F43" i="1"/>
  <c r="I43" i="1"/>
  <c r="M43" i="1"/>
  <c r="N43" i="1"/>
  <c r="O43" i="1"/>
  <c r="P43" i="1"/>
  <c r="B36" i="1"/>
  <c r="C36" i="1"/>
  <c r="D36" i="1"/>
  <c r="E36" i="1"/>
  <c r="F36" i="1"/>
  <c r="I36" i="1"/>
  <c r="M36" i="1"/>
  <c r="N36" i="1"/>
  <c r="O36" i="1"/>
  <c r="P36" i="1"/>
  <c r="H28" i="1" l="1"/>
  <c r="H27" i="1"/>
  <c r="H43" i="1"/>
  <c r="H36" i="1"/>
  <c r="G36" i="1"/>
  <c r="G43" i="1"/>
  <c r="G27" i="1"/>
  <c r="G28" i="1"/>
  <c r="D19" i="1"/>
  <c r="B33" i="1"/>
  <c r="B14" i="1"/>
  <c r="B38" i="1"/>
  <c r="B49" i="1"/>
  <c r="B16" i="1"/>
  <c r="B40" i="1"/>
  <c r="B7" i="1"/>
  <c r="B35" i="1"/>
  <c r="B11" i="1"/>
  <c r="B23" i="1"/>
  <c r="B47" i="1"/>
  <c r="B39" i="1"/>
  <c r="B50" i="1"/>
  <c r="B25" i="1"/>
  <c r="B44" i="1"/>
  <c r="B21" i="1"/>
  <c r="B6" i="1"/>
  <c r="B32" i="1"/>
  <c r="B12" i="1"/>
  <c r="B15" i="1"/>
  <c r="B48" i="1"/>
  <c r="B20" i="1"/>
  <c r="B54" i="1"/>
  <c r="B42" i="1"/>
  <c r="B9" i="1"/>
  <c r="B41" i="1"/>
  <c r="B45" i="1"/>
  <c r="B29" i="1"/>
  <c r="B5" i="1"/>
  <c r="B22" i="1"/>
  <c r="B51" i="1"/>
  <c r="B37" i="1"/>
  <c r="B52" i="1"/>
  <c r="B31" i="1"/>
  <c r="B4" i="1"/>
  <c r="B10" i="1"/>
  <c r="B34" i="1"/>
  <c r="B8" i="1"/>
  <c r="B17" i="1"/>
  <c r="B18" i="1"/>
  <c r="B26" i="1"/>
  <c r="B30" i="1"/>
  <c r="B46" i="1"/>
  <c r="B19" i="1"/>
  <c r="B3" i="1"/>
  <c r="P33" i="1"/>
  <c r="P14" i="1"/>
  <c r="P38" i="1"/>
  <c r="P49" i="1"/>
  <c r="P16" i="1"/>
  <c r="P40" i="1"/>
  <c r="P7" i="1"/>
  <c r="P35" i="1"/>
  <c r="P11" i="1"/>
  <c r="P23" i="1"/>
  <c r="P47" i="1"/>
  <c r="P39" i="1"/>
  <c r="P50" i="1"/>
  <c r="P25" i="1"/>
  <c r="P44" i="1"/>
  <c r="P21" i="1"/>
  <c r="P6" i="1"/>
  <c r="P32" i="1"/>
  <c r="P12" i="1"/>
  <c r="P15" i="1"/>
  <c r="P48" i="1"/>
  <c r="P20" i="1"/>
  <c r="P54" i="1"/>
  <c r="P42" i="1"/>
  <c r="P9" i="1"/>
  <c r="P41" i="1"/>
  <c r="P45" i="1"/>
  <c r="P29" i="1"/>
  <c r="P5" i="1"/>
  <c r="P22" i="1"/>
  <c r="P51" i="1"/>
  <c r="P37" i="1"/>
  <c r="P52" i="1"/>
  <c r="P31" i="1"/>
  <c r="P4" i="1"/>
  <c r="P10" i="1"/>
  <c r="P34" i="1"/>
  <c r="P8" i="1"/>
  <c r="P17" i="1"/>
  <c r="P18" i="1"/>
  <c r="P26" i="1"/>
  <c r="P30" i="1"/>
  <c r="P46" i="1"/>
  <c r="P19" i="1"/>
  <c r="P3" i="1"/>
  <c r="C14" i="1"/>
  <c r="D14" i="1"/>
  <c r="E14" i="1"/>
  <c r="F14" i="1"/>
  <c r="I14" i="1"/>
  <c r="M14" i="1"/>
  <c r="N14" i="1"/>
  <c r="O14" i="1"/>
  <c r="C34" i="1"/>
  <c r="D34" i="1"/>
  <c r="E34" i="1"/>
  <c r="F34" i="1"/>
  <c r="I34" i="1"/>
  <c r="M34" i="1"/>
  <c r="N34" i="1"/>
  <c r="O34" i="1"/>
  <c r="C3" i="1"/>
  <c r="D3" i="1"/>
  <c r="E3" i="1"/>
  <c r="F3" i="1"/>
  <c r="I3" i="1"/>
  <c r="M3" i="1"/>
  <c r="N3" i="1"/>
  <c r="O3" i="1"/>
  <c r="F20" i="1"/>
  <c r="F49" i="1"/>
  <c r="F16" i="1"/>
  <c r="F40" i="1"/>
  <c r="F7" i="1"/>
  <c r="F35" i="1"/>
  <c r="F11" i="1"/>
  <c r="F23" i="1"/>
  <c r="F47" i="1"/>
  <c r="F39" i="1"/>
  <c r="F50" i="1"/>
  <c r="F25" i="1"/>
  <c r="F44" i="1"/>
  <c r="F21" i="1"/>
  <c r="F32" i="1"/>
  <c r="F12" i="1"/>
  <c r="F15" i="1"/>
  <c r="F48" i="1"/>
  <c r="F42" i="1"/>
  <c r="F9" i="1"/>
  <c r="F41" i="1"/>
  <c r="F45" i="1"/>
  <c r="F29" i="1"/>
  <c r="F5" i="1"/>
  <c r="F51" i="1"/>
  <c r="F37" i="1"/>
  <c r="F52" i="1"/>
  <c r="F31" i="1"/>
  <c r="F4" i="1"/>
  <c r="F10" i="1"/>
  <c r="F17" i="1"/>
  <c r="F18" i="1"/>
  <c r="F26" i="1"/>
  <c r="F30" i="1"/>
  <c r="F46" i="1"/>
  <c r="F19" i="1"/>
  <c r="F54" i="1"/>
  <c r="F8" i="1"/>
  <c r="F38" i="1"/>
  <c r="F22" i="1"/>
  <c r="F33" i="1"/>
  <c r="F6" i="1"/>
  <c r="M20" i="1"/>
  <c r="M49" i="1"/>
  <c r="M16" i="1"/>
  <c r="M40" i="1"/>
  <c r="M7" i="1"/>
  <c r="M35" i="1"/>
  <c r="M11" i="1"/>
  <c r="M23" i="1"/>
  <c r="M47" i="1"/>
  <c r="M39" i="1"/>
  <c r="M50" i="1"/>
  <c r="M25" i="1"/>
  <c r="M44" i="1"/>
  <c r="M21" i="1"/>
  <c r="M32" i="1"/>
  <c r="M12" i="1"/>
  <c r="M15" i="1"/>
  <c r="M48" i="1"/>
  <c r="M42" i="1"/>
  <c r="M9" i="1"/>
  <c r="M41" i="1"/>
  <c r="M45" i="1"/>
  <c r="M29" i="1"/>
  <c r="M5" i="1"/>
  <c r="M51" i="1"/>
  <c r="M37" i="1"/>
  <c r="M52" i="1"/>
  <c r="M31" i="1"/>
  <c r="M4" i="1"/>
  <c r="M10" i="1"/>
  <c r="M17" i="1"/>
  <c r="M18" i="1"/>
  <c r="M26" i="1"/>
  <c r="M30" i="1"/>
  <c r="M46" i="1"/>
  <c r="M19" i="1"/>
  <c r="M54" i="1"/>
  <c r="M8" i="1"/>
  <c r="M38" i="1"/>
  <c r="M22" i="1"/>
  <c r="M33" i="1"/>
  <c r="M6" i="1"/>
  <c r="C33" i="1"/>
  <c r="D33" i="1"/>
  <c r="E33" i="1"/>
  <c r="I33" i="1"/>
  <c r="N33" i="1"/>
  <c r="O33" i="1"/>
  <c r="C22" i="1"/>
  <c r="D22" i="1"/>
  <c r="E22" i="1"/>
  <c r="I22" i="1"/>
  <c r="N22" i="1"/>
  <c r="O22" i="1"/>
  <c r="C38" i="1"/>
  <c r="D38" i="1"/>
  <c r="E38" i="1"/>
  <c r="I38" i="1"/>
  <c r="N38" i="1"/>
  <c r="O38" i="1"/>
  <c r="H33" i="1" l="1"/>
  <c r="H22" i="1"/>
  <c r="H38" i="1"/>
  <c r="H3" i="1"/>
  <c r="H34" i="1"/>
  <c r="H14" i="1"/>
  <c r="G33" i="1"/>
  <c r="G38" i="1"/>
  <c r="G3" i="1"/>
  <c r="G34" i="1"/>
  <c r="G14" i="1"/>
  <c r="G22" i="1"/>
  <c r="N20" i="1"/>
  <c r="N49" i="1"/>
  <c r="N16" i="1"/>
  <c r="N40" i="1"/>
  <c r="N7" i="1"/>
  <c r="N35" i="1"/>
  <c r="N11" i="1"/>
  <c r="N23" i="1"/>
  <c r="N47" i="1"/>
  <c r="N39" i="1"/>
  <c r="N50" i="1"/>
  <c r="N25" i="1"/>
  <c r="N44" i="1"/>
  <c r="N21" i="1"/>
  <c r="N32" i="1"/>
  <c r="N12" i="1"/>
  <c r="N15" i="1"/>
  <c r="N48" i="1"/>
  <c r="N42" i="1"/>
  <c r="N9" i="1"/>
  <c r="N41" i="1"/>
  <c r="N45" i="1"/>
  <c r="N29" i="1"/>
  <c r="N5" i="1"/>
  <c r="N51" i="1"/>
  <c r="N37" i="1"/>
  <c r="N52" i="1"/>
  <c r="N31" i="1"/>
  <c r="N4" i="1"/>
  <c r="N10" i="1"/>
  <c r="N17" i="1"/>
  <c r="N18" i="1"/>
  <c r="N26" i="1"/>
  <c r="N30" i="1"/>
  <c r="N46" i="1"/>
  <c r="N19" i="1"/>
  <c r="N54" i="1"/>
  <c r="N8" i="1"/>
  <c r="N6" i="1"/>
  <c r="O16" i="1"/>
  <c r="O20" i="1" l="1"/>
  <c r="O49" i="1"/>
  <c r="O40" i="1"/>
  <c r="O7" i="1"/>
  <c r="O35" i="1"/>
  <c r="O11" i="1"/>
  <c r="O23" i="1"/>
  <c r="O47" i="1"/>
  <c r="O39" i="1"/>
  <c r="O50" i="1"/>
  <c r="O25" i="1"/>
  <c r="O44" i="1"/>
  <c r="O21" i="1"/>
  <c r="O32" i="1"/>
  <c r="O12" i="1"/>
  <c r="O15" i="1"/>
  <c r="O48" i="1"/>
  <c r="O42" i="1"/>
  <c r="O9" i="1"/>
  <c r="O41" i="1"/>
  <c r="O45" i="1"/>
  <c r="O29" i="1"/>
  <c r="O5" i="1"/>
  <c r="O51" i="1"/>
  <c r="O37" i="1"/>
  <c r="O52" i="1"/>
  <c r="O31" i="1"/>
  <c r="O4" i="1"/>
  <c r="O10" i="1"/>
  <c r="O17" i="1"/>
  <c r="O18" i="1"/>
  <c r="O26" i="1"/>
  <c r="O30" i="1"/>
  <c r="O46" i="1"/>
  <c r="O19" i="1"/>
  <c r="O54" i="1"/>
  <c r="O8" i="1"/>
  <c r="O6" i="1"/>
  <c r="E20" i="1" l="1"/>
  <c r="E49" i="1"/>
  <c r="E16" i="1"/>
  <c r="E40" i="1"/>
  <c r="E7" i="1"/>
  <c r="E35" i="1"/>
  <c r="E11" i="1"/>
  <c r="E23" i="1"/>
  <c r="E47" i="1"/>
  <c r="E39" i="1"/>
  <c r="E50" i="1"/>
  <c r="E25" i="1"/>
  <c r="E44" i="1"/>
  <c r="E21" i="1"/>
  <c r="E32" i="1"/>
  <c r="E12" i="1"/>
  <c r="E15" i="1"/>
  <c r="E48" i="1"/>
  <c r="E42" i="1"/>
  <c r="E9" i="1"/>
  <c r="E41" i="1"/>
  <c r="E45" i="1"/>
  <c r="E29" i="1"/>
  <c r="E5" i="1"/>
  <c r="E51" i="1"/>
  <c r="E37" i="1"/>
  <c r="E52" i="1"/>
  <c r="E31" i="1"/>
  <c r="E4" i="1"/>
  <c r="E10" i="1"/>
  <c r="E17" i="1"/>
  <c r="E18" i="1"/>
  <c r="E26" i="1"/>
  <c r="E30" i="1"/>
  <c r="E46" i="1"/>
  <c r="E19" i="1"/>
  <c r="E54" i="1"/>
  <c r="E8" i="1"/>
  <c r="I20" i="1"/>
  <c r="I49" i="1"/>
  <c r="I16" i="1"/>
  <c r="I40" i="1"/>
  <c r="I7" i="1"/>
  <c r="I35" i="1"/>
  <c r="I11" i="1"/>
  <c r="I23" i="1"/>
  <c r="I47" i="1"/>
  <c r="I39" i="1"/>
  <c r="I50" i="1"/>
  <c r="I25" i="1"/>
  <c r="I44" i="1"/>
  <c r="I21" i="1"/>
  <c r="I32" i="1"/>
  <c r="I12" i="1"/>
  <c r="I15" i="1"/>
  <c r="I48" i="1"/>
  <c r="I42" i="1"/>
  <c r="I9" i="1"/>
  <c r="I41" i="1"/>
  <c r="I45" i="1"/>
  <c r="I29" i="1"/>
  <c r="I5" i="1"/>
  <c r="I51" i="1"/>
  <c r="I37" i="1"/>
  <c r="I52" i="1"/>
  <c r="I31" i="1"/>
  <c r="I4" i="1"/>
  <c r="I10" i="1"/>
  <c r="I17" i="1"/>
  <c r="I18" i="1"/>
  <c r="I26" i="1"/>
  <c r="I30" i="1"/>
  <c r="I46" i="1"/>
  <c r="I19" i="1"/>
  <c r="I54" i="1"/>
  <c r="I8" i="1"/>
  <c r="E6" i="1"/>
  <c r="I6" i="1"/>
  <c r="D20" i="1"/>
  <c r="D49" i="1"/>
  <c r="D16" i="1"/>
  <c r="D40" i="1"/>
  <c r="D7" i="1"/>
  <c r="D35" i="1"/>
  <c r="D11" i="1"/>
  <c r="D23" i="1"/>
  <c r="D47" i="1"/>
  <c r="D39" i="1"/>
  <c r="D50" i="1"/>
  <c r="D25" i="1"/>
  <c r="D44" i="1"/>
  <c r="D21" i="1"/>
  <c r="D32" i="1"/>
  <c r="D12" i="1"/>
  <c r="D15" i="1"/>
  <c r="D48" i="1"/>
  <c r="D42" i="1"/>
  <c r="D9" i="1"/>
  <c r="D41" i="1"/>
  <c r="D45" i="1"/>
  <c r="D29" i="1"/>
  <c r="D5" i="1"/>
  <c r="D51" i="1"/>
  <c r="D37" i="1"/>
  <c r="D52" i="1"/>
  <c r="D31" i="1"/>
  <c r="D4" i="1"/>
  <c r="D10" i="1"/>
  <c r="D17" i="1"/>
  <c r="D18" i="1"/>
  <c r="D26" i="1"/>
  <c r="D30" i="1"/>
  <c r="D46" i="1"/>
  <c r="D54" i="1"/>
  <c r="D8" i="1"/>
  <c r="D6" i="1"/>
  <c r="C20" i="1"/>
  <c r="H20" i="1" s="1"/>
  <c r="C49" i="1"/>
  <c r="H49" i="1" s="1"/>
  <c r="C16" i="1"/>
  <c r="H16" i="1" s="1"/>
  <c r="C40" i="1"/>
  <c r="H40" i="1" s="1"/>
  <c r="C7" i="1"/>
  <c r="H7" i="1" s="1"/>
  <c r="C35" i="1"/>
  <c r="H35" i="1" s="1"/>
  <c r="C11" i="1"/>
  <c r="H11" i="1" s="1"/>
  <c r="C23" i="1"/>
  <c r="H23" i="1" s="1"/>
  <c r="C47" i="1"/>
  <c r="H47" i="1" s="1"/>
  <c r="C39" i="1"/>
  <c r="H39" i="1" s="1"/>
  <c r="C50" i="1"/>
  <c r="H50" i="1" s="1"/>
  <c r="C25" i="1"/>
  <c r="H25" i="1" s="1"/>
  <c r="C44" i="1"/>
  <c r="H44" i="1" s="1"/>
  <c r="C21" i="1"/>
  <c r="H21" i="1" s="1"/>
  <c r="C32" i="1"/>
  <c r="H32" i="1" s="1"/>
  <c r="C12" i="1"/>
  <c r="H12" i="1" s="1"/>
  <c r="C15" i="1"/>
  <c r="H15" i="1" s="1"/>
  <c r="C48" i="1"/>
  <c r="H48" i="1" s="1"/>
  <c r="C42" i="1"/>
  <c r="H42" i="1" s="1"/>
  <c r="C9" i="1"/>
  <c r="H9" i="1" s="1"/>
  <c r="C41" i="1"/>
  <c r="H41" i="1" s="1"/>
  <c r="C45" i="1"/>
  <c r="H45" i="1" s="1"/>
  <c r="C29" i="1"/>
  <c r="H29" i="1" s="1"/>
  <c r="C5" i="1"/>
  <c r="H5" i="1" s="1"/>
  <c r="C51" i="1"/>
  <c r="H51" i="1" s="1"/>
  <c r="C37" i="1"/>
  <c r="H37" i="1" s="1"/>
  <c r="C52" i="1"/>
  <c r="H52" i="1" s="1"/>
  <c r="C31" i="1"/>
  <c r="H31" i="1" s="1"/>
  <c r="C4" i="1"/>
  <c r="H4" i="1" s="1"/>
  <c r="C10" i="1"/>
  <c r="H10" i="1" s="1"/>
  <c r="C17" i="1"/>
  <c r="H17" i="1" s="1"/>
  <c r="C18" i="1"/>
  <c r="H18" i="1" s="1"/>
  <c r="C26" i="1"/>
  <c r="H26" i="1" s="1"/>
  <c r="C30" i="1"/>
  <c r="H30" i="1" s="1"/>
  <c r="C46" i="1"/>
  <c r="H46" i="1" s="1"/>
  <c r="C19" i="1"/>
  <c r="H19" i="1" s="1"/>
  <c r="C54" i="1"/>
  <c r="H54" i="1" s="1"/>
  <c r="C8" i="1"/>
  <c r="H8" i="1" s="1"/>
  <c r="C6" i="1"/>
  <c r="H6" i="1" s="1"/>
  <c r="G54" i="1" l="1"/>
  <c r="G50" i="1"/>
  <c r="G16" i="1"/>
  <c r="G37" i="1"/>
  <c r="G52" i="1"/>
  <c r="G48" i="1"/>
  <c r="G47" i="1"/>
  <c r="G29" i="1"/>
  <c r="G35" i="1"/>
  <c r="G15" i="1"/>
  <c r="G42" i="1"/>
  <c r="G31" i="1"/>
  <c r="G30" i="1"/>
  <c r="G39" i="1"/>
  <c r="G49" i="1"/>
  <c r="G40" i="1"/>
  <c r="G46" i="1"/>
  <c r="G26" i="1"/>
  <c r="G51" i="1"/>
  <c r="G20" i="1"/>
  <c r="G18" i="1"/>
  <c r="G9" i="1"/>
  <c r="G5" i="1"/>
  <c r="G17" i="1"/>
  <c r="G32" i="1"/>
  <c r="G11" i="1"/>
  <c r="G25" i="1"/>
  <c r="G12" i="1"/>
  <c r="G23" i="1"/>
  <c r="G6" i="1"/>
  <c r="G8" i="1"/>
  <c r="G10" i="1"/>
  <c r="G45" i="1"/>
  <c r="G21" i="1"/>
  <c r="G19" i="1"/>
  <c r="G4" i="1"/>
  <c r="G41" i="1"/>
  <c r="G44" i="1"/>
  <c r="G7" i="1"/>
</calcChain>
</file>

<file path=xl/sharedStrings.xml><?xml version="1.0" encoding="utf-8"?>
<sst xmlns="http://schemas.openxmlformats.org/spreadsheetml/2006/main" count="69" uniqueCount="69">
  <si>
    <t>total-volume</t>
  </si>
  <si>
    <t>last-price</t>
  </si>
  <si>
    <t>ticker</t>
  </si>
  <si>
    <t>MSFT</t>
  </si>
  <si>
    <t>INTC</t>
  </si>
  <si>
    <t>NVDA</t>
  </si>
  <si>
    <t>GD</t>
  </si>
  <si>
    <t>GLD</t>
  </si>
  <si>
    <t>GOOG</t>
  </si>
  <si>
    <t>IQ</t>
  </si>
  <si>
    <t>JD</t>
  </si>
  <si>
    <t>JNJ</t>
  </si>
  <si>
    <t>LYB</t>
  </si>
  <si>
    <t>MA</t>
  </si>
  <si>
    <t>MDP</t>
  </si>
  <si>
    <t>MDT</t>
  </si>
  <si>
    <t>MMM</t>
  </si>
  <si>
    <t>MO</t>
  </si>
  <si>
    <t>NEM</t>
  </si>
  <si>
    <t>NFLX</t>
  </si>
  <si>
    <t>NOK</t>
  </si>
  <si>
    <t>NUE</t>
  </si>
  <si>
    <t>PEP</t>
  </si>
  <si>
    <t>PFE</t>
  </si>
  <si>
    <t>PM</t>
  </si>
  <si>
    <t>PRU</t>
  </si>
  <si>
    <t>PYPL</t>
  </si>
  <si>
    <t>QQQ</t>
  </si>
  <si>
    <t>SCCO</t>
  </si>
  <si>
    <t>SHOP</t>
  </si>
  <si>
    <t>SNA</t>
  </si>
  <si>
    <t>SPG</t>
  </si>
  <si>
    <t>SPY</t>
  </si>
  <si>
    <t>T</t>
  </si>
  <si>
    <t>TSLA</t>
  </si>
  <si>
    <t>TWTR</t>
  </si>
  <si>
    <t>V</t>
  </si>
  <si>
    <t>VIAC</t>
  </si>
  <si>
    <t>VTR</t>
  </si>
  <si>
    <t>VZ</t>
  </si>
  <si>
    <t>PAC</t>
  </si>
  <si>
    <t>TQQQ</t>
  </si>
  <si>
    <t>bid-price</t>
  </si>
  <si>
    <t>ask-price</t>
  </si>
  <si>
    <t>dividend-date</t>
  </si>
  <si>
    <t>dividend-yield</t>
  </si>
  <si>
    <t>CARR</t>
  </si>
  <si>
    <t>RTX</t>
  </si>
  <si>
    <t>ASHR</t>
  </si>
  <si>
    <t>pe-ratio</t>
  </si>
  <si>
    <t>close-price</t>
  </si>
  <si>
    <t>AAPL</t>
  </si>
  <si>
    <t>TCEHY</t>
  </si>
  <si>
    <t>BABA</t>
  </si>
  <si>
    <t>volatility</t>
  </si>
  <si>
    <t>description</t>
  </si>
  <si>
    <t>trade-time</t>
  </si>
  <si>
    <t>BND</t>
  </si>
  <si>
    <t>PANW</t>
  </si>
  <si>
    <t>ABBV</t>
  </si>
  <si>
    <t>BMY</t>
  </si>
  <si>
    <t>quote-time</t>
  </si>
  <si>
    <t>quote-day</t>
  </si>
  <si>
    <t>MPNGF</t>
  </si>
  <si>
    <t>chg %</t>
  </si>
  <si>
    <t>chg $</t>
  </si>
  <si>
    <t>FB</t>
  </si>
  <si>
    <t>AMZN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</si>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</sst>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"/>
    <numFmt numFmtId="166" formatCode="0.0000"/>
    <numFmt numFmtId="167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4">
    <dxf>
      <numFmt numFmtId="165" formatCode="0.000"/>
    </dxf>
    <dxf>
      <numFmt numFmtId="164" formatCode="yyyy\-mm\-dd;@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d.rtd">
      <tp>
        <v>71.34</v>
        <stp/>
        <stp>TCEHY</stp>
        <stp>bid-price</stp>
        <tr r="D34" s="1"/>
      </tp>
      <tp>
        <v>18500</v>
        <stp/>
        <stp>MPNGF</stp>
        <stp>quote-day</stp>
        <tr r="J53" s="1"/>
      </tp>
      <tp>
        <v>33084</v>
        <stp/>
        <stp>MPNGF</stp>
        <stp>total-volume</stp>
        <tr r="I53" s="1"/>
      </tp>
      <tp t="s">
        <v>2020-08-24 00:00:00.000</v>
        <stp/>
        <stp>PRU</stp>
        <stp>dividend-date</stp>
        <tr r="O45" s="1"/>
      </tp>
      <tp>
        <v>1.2800000000000001E-2</v>
        <stp/>
        <stp>T</stp>
        <stp>volatility</stp>
        <tr r="P10" s="1"/>
      </tp>
      <tp>
        <v>0.02</v>
        <stp/>
        <stp>V</stp>
        <stp>volatility</stp>
        <tr r="P26" s="1"/>
      </tp>
      <tp t="s">
        <v>2020-09-24 00:00:00.000</v>
        <stp/>
        <stp>MDT</stp>
        <stp>dividend-date</stp>
        <tr r="O25" s="1"/>
      </tp>
      <tp>
        <v>71.17</v>
        <stp/>
        <stp>TCEHY</stp>
        <stp>close-price</stp>
        <tr r="F34" s="1"/>
      </tp>
      <tp t="s">
        <v>2020-06-30 00:00:00.000</v>
        <stp/>
        <stp>VTR</stp>
        <stp>dividend-date</stp>
        <tr r="O46" s="1"/>
      </tp>
      <tp t="s">
        <v>2020-06-22 00:00:00.000</v>
        <stp/>
        <stp>QQQ</stp>
        <stp>dividend-date</stp>
        <tr r="O5" s="1"/>
      </tp>
      <tp>
        <v>33.619999999999997</v>
        <stp/>
        <stp>MPNGF</stp>
        <stp>bid-price</stp>
        <tr r="D53" s="1"/>
      </tp>
      <tp>
        <v>18500</v>
        <stp/>
        <stp>TCEHY</stp>
        <stp>quote-day</stp>
        <tr r="J34" s="1"/>
      </tp>
      <tp t="s">
        <v xml:space="preserve"> </v>
        <stp/>
        <stp>MDP</stp>
        <stp>dividend-date</stp>
        <tr r="O50" s="1"/>
      </tp>
      <tp t="s">
        <v>2020-09-03 00:00:00.000</v>
        <stp/>
        <stp>PEP</stp>
        <stp>dividend-date</stp>
        <tr r="O42" s="1"/>
      </tp>
      <tp>
        <v>49152</v>
        <stp/>
        <stp>T</stp>
        <stp>trade-time</stp>
        <tr r="L10" s="1"/>
      </tp>
      <tp>
        <v>49154</v>
        <stp/>
        <stp>V</stp>
        <stp>trade-time</stp>
        <tr r="L26" s="1"/>
      </tp>
      <tp>
        <v>33.700000000000003</v>
        <stp/>
        <stp>MPNGF</stp>
        <stp>ask-price</stp>
        <tr r="E53" s="1"/>
      </tp>
      <tp t="s">
        <v>General Dynamics Corporation Common Stock</v>
        <stp/>
        <stp>GD</stp>
        <stp>description</stp>
        <tr r="B49" s="1"/>
      </tp>
      <tp t="s">
        <v>Facebook, Inc. - Class A Common Stock</v>
        <stp/>
        <stp>FB</stp>
        <stp>description</stp>
        <tr r="B2" s="1"/>
      </tp>
      <tp t="s">
        <v>JD.com, Inc. - American Depositary Shares</v>
        <stp/>
        <stp>JD</stp>
        <stp>description</stp>
        <tr r="B11" s="1"/>
      </tp>
      <tp t="s">
        <v>iQIYI, Inc. - American Depositary Shares</v>
        <stp/>
        <stp>IQ</stp>
        <stp>description</stp>
        <tr r="B35" s="1"/>
      </tp>
      <tp t="s">
        <v>Altria Group, Inc.</v>
        <stp/>
        <stp>MO</stp>
        <stp>description</stp>
        <tr r="B21" s="1"/>
      </tp>
      <tp t="s">
        <v>Mastercard Incorporated Common Stock</v>
        <stp/>
        <stp>MA</stp>
        <stp>description</stp>
        <tr r="B39" s="1"/>
      </tp>
      <tp t="s">
        <v>Philip Morris International Inc Common Stock</v>
        <stp/>
        <stp>PM</stp>
        <stp>description</stp>
        <tr r="B41" s="1"/>
      </tp>
      <tp t="s">
        <v>Verizon Communications Inc. Common Stock</v>
        <stp/>
        <stp>VZ</stp>
        <stp>description</stp>
        <tr r="B19" s="1"/>
      </tp>
      <tp t="s">
        <v>2020-07-02 00:00:00.000</v>
        <stp/>
        <stp>BMY</stp>
        <stp>dividend-date</stp>
        <tr r="O28" s="1"/>
      </tp>
      <tp t="s">
        <v>2020-06-19 00:00:00.000</v>
        <stp/>
        <stp>SPY</stp>
        <stp>dividend-date</stp>
        <tr r="O4" s="1"/>
      </tp>
      <tp>
        <v>2406800</v>
        <stp/>
        <stp>TCEHY</stp>
        <stp>total-volume</stp>
        <tr r="I34" s="1"/>
      </tp>
      <tp t="s">
        <v>2020-08-13 00:00:00.000</v>
        <stp/>
        <stp>RTX</stp>
        <stp>dividend-date</stp>
        <tr r="O22" s="1"/>
      </tp>
      <tp>
        <v>71.349999999999994</v>
        <stp/>
        <stp>TCEHY</stp>
        <stp>ask-price</stp>
        <tr r="E34" s="1"/>
      </tp>
      <tp>
        <v>33.700000000000003</v>
        <stp/>
        <stp>MPNGF</stp>
        <stp>close-price</stp>
        <tr r="F53" s="1"/>
      </tp>
      <tp t="s">
        <v>2020-07-09 00:00:00.000</v>
        <stp/>
        <stp>SPG</stp>
        <stp>dividend-date</stp>
        <tr r="O31" s="1"/>
      </tp>
      <tp>
        <v>2.87</v>
        <stp/>
        <stp>BMY</stp>
        <stp>dividend-yield</stp>
        <tr r="N28" s="1"/>
      </tp>
      <tp>
        <v>2.41</v>
        <stp/>
        <stp>BND</stp>
        <stp>dividend-yield</stp>
        <tr r="N36" s="1"/>
      </tp>
      <tp t="e">
        <v>#N/A</v>
        <stp/>
        <stp>GLD</stp>
        <stp>dividend-yield</stp>
        <tr r="N16" s="1"/>
      </tp>
      <tp>
        <v>2.66</v>
        <stp/>
        <stp>JNJ</stp>
        <stp>dividend-yield</stp>
        <tr r="N23" s="1"/>
      </tp>
      <tp>
        <v>2.2599999999999998</v>
        <stp/>
        <stp>MDT</stp>
        <stp>dividend-yield</stp>
        <tr r="N25" s="1"/>
      </tp>
      <tp t="e">
        <v>#N/A</v>
        <stp/>
        <stp>MDP</stp>
        <stp>dividend-yield</stp>
        <tr r="N50" s="1"/>
      </tp>
      <tp>
        <v>3.61</v>
        <stp/>
        <stp>MMM</stp>
        <stp>dividend-yield</stp>
        <tr r="N44" s="1"/>
      </tp>
      <tp>
        <v>6.11</v>
        <stp/>
        <stp>LYB</stp>
        <stp>dividend-yield</stp>
        <tr r="N47" s="1"/>
      </tp>
      <tp>
        <v>3.53</v>
        <stp/>
        <stp>NUE</stp>
        <stp>dividend-yield</stp>
        <tr r="N48" s="1"/>
      </tp>
      <tp>
        <v>1.54</v>
        <stp/>
        <stp>NEM</stp>
        <stp>dividend-yield</stp>
        <tr r="N32" s="1"/>
      </tp>
      <tp t="e">
        <v>#N/A</v>
        <stp/>
        <stp>NOK</stp>
        <stp>dividend-yield</stp>
        <tr r="N15" s="1"/>
      </tp>
      <tp>
        <v>0.56999999999999995</v>
        <stp/>
        <stp>QQQ</stp>
        <stp>dividend-yield</stp>
        <tr r="N5" s="1"/>
      </tp>
      <tp>
        <v>6.37</v>
        <stp/>
        <stp>PRU</stp>
        <stp>dividend-yield</stp>
        <tr r="N45" s="1"/>
      </tp>
      <tp t="e">
        <v>#N/A</v>
        <stp/>
        <stp>PAC</stp>
        <stp>dividend-yield</stp>
        <tr r="N54" s="1"/>
      </tp>
      <tp>
        <v>2.98</v>
        <stp/>
        <stp>PEP</stp>
        <stp>dividend-yield</stp>
        <tr r="N42" s="1"/>
      </tp>
      <tp>
        <v>3.96</v>
        <stp/>
        <stp>PFE</stp>
        <stp>dividend-yield</stp>
        <tr r="N9" s="1"/>
      </tp>
      <tp>
        <v>1.66</v>
        <stp/>
        <stp>SPY</stp>
        <stp>dividend-yield</stp>
        <tr r="N4" s="1"/>
      </tp>
      <tp>
        <v>7.57</v>
        <stp/>
        <stp>SPG</stp>
        <stp>dividend-yield</stp>
        <tr r="N31" s="1"/>
      </tp>
      <tp>
        <v>2.92</v>
        <stp/>
        <stp>SNA</stp>
        <stp>dividend-yield</stp>
        <tr r="N52" s="1"/>
      </tp>
      <tp>
        <v>3.12</v>
        <stp/>
        <stp>RTX</stp>
        <stp>dividend-yield</stp>
        <tr r="N22" s="1"/>
      </tp>
      <tp>
        <v>4.34</v>
        <stp/>
        <stp>VTR</stp>
        <stp>dividend-yield</stp>
        <tr r="N46" s="1"/>
      </tp>
      <tp>
        <v>8.51</v>
        <stp/>
        <stp>XOM</stp>
        <stp>dividend-yield</stp>
        <tr r="N13" s="1"/>
      </tp>
      <tp t="s">
        <v>2020-06-29 00:00:00.000</v>
        <stp/>
        <stp>NUE</stp>
        <stp>dividend-date</stp>
        <tr r="O48" s="1"/>
      </tp>
      <tp t="s">
        <v>2020-07-30 00:00:00.000</v>
        <stp/>
        <stp>PFE</stp>
        <stp>dividend-date</stp>
        <tr r="O9" s="1"/>
      </tp>
      <tp t="s">
        <v>2020-08-03 00:00:00.000</v>
        <stp/>
        <stp>BND</stp>
        <stp>dividend-date</stp>
        <tr r="O36" s="1"/>
      </tp>
      <tp t="s">
        <v xml:space="preserve"> </v>
        <stp/>
        <stp>GLD</stp>
        <stp>dividend-date</stp>
        <tr r="O16" s="1"/>
      </tp>
      <tp t="s">
        <v xml:space="preserve"> </v>
        <stp/>
        <stp>PAC</stp>
        <stp>dividend-date</stp>
        <tr r="O54" s="1"/>
      </tp>
      <tp t="s">
        <v>Tencent Holdings Limited Unsponsored ADR Representing B Shares (Cayman Islands)</v>
        <stp/>
        <stp>TCEHY</stp>
        <stp>description</stp>
        <tr r="B34" s="1"/>
      </tp>
      <tp t="s">
        <v>2020-08-28 00:00:00.000</v>
        <stp/>
        <stp>LYB</stp>
        <stp>dividend-date</stp>
        <tr r="O47" s="1"/>
      </tp>
      <tp t="s">
        <v>2020-08-19 00:00:00.000</v>
        <stp/>
        <stp>SNA</stp>
        <stp>dividend-date</stp>
        <tr r="O52" s="1"/>
      </tp>
      <tp>
        <v>29.895</v>
        <stp/>
        <stp>T</stp>
        <stp>last-price</stp>
        <tr r="C10" s="1"/>
      </tp>
      <tp>
        <v>209.78</v>
        <stp/>
        <stp>V</stp>
        <stp>last-price</stp>
        <tr r="C26" s="1"/>
      </tp>
      <tp>
        <v>49154</v>
        <stp/>
        <stp>V</stp>
        <stp>quote-time</stp>
        <tr r="K26" s="1"/>
      </tp>
      <tp>
        <v>49150</v>
        <stp/>
        <stp>T</stp>
        <stp>quote-time</stp>
        <tr r="K10" s="1"/>
      </tp>
      <tp>
        <v>280.82</v>
        <stp/>
        <stp>FB</stp>
        <stp>close-price</stp>
        <tr r="F2" s="1"/>
      </tp>
      <tp>
        <v>151.47</v>
        <stp/>
        <stp>GD</stp>
        <stp>close-price</stp>
        <tr r="F49" s="1"/>
      </tp>
      <tp>
        <v>78.97</v>
        <stp/>
        <stp>JD</stp>
        <stp>close-price</stp>
        <tr r="F11" s="1"/>
      </tp>
      <tp>
        <v>19.63</v>
        <stp/>
        <stp>IQ</stp>
        <stp>close-price</stp>
        <tr r="F35" s="1"/>
      </tp>
      <tp>
        <v>43.52</v>
        <stp/>
        <stp>MO</stp>
        <stp>close-price</stp>
        <tr r="F21" s="1"/>
      </tp>
      <tp>
        <v>347.66</v>
        <stp/>
        <stp>MA</stp>
        <stp>close-price</stp>
        <tr r="F39" s="1"/>
      </tp>
      <tp>
        <v>79.62</v>
        <stp/>
        <stp>PM</stp>
        <stp>close-price</stp>
        <tr r="F41" s="1"/>
      </tp>
      <tp>
        <v>59.42</v>
        <stp/>
        <stp>VZ</stp>
        <stp>close-price</stp>
        <tr r="F19" s="1"/>
      </tp>
      <tp t="s">
        <v>2020-08-21 00:00:00.000</v>
        <stp/>
        <stp>MMM</stp>
        <stp>dividend-date</stp>
        <tr r="O44" s="1"/>
      </tp>
      <tp t="s">
        <v>2020-09-09 00:00:00.000</v>
        <stp/>
        <stp>NEM</stp>
        <stp>dividend-date</stp>
        <tr r="O32" s="1"/>
      </tp>
      <tp t="s">
        <v>2020-08-12 00:00:00.000</v>
        <stp/>
        <stp>XOM</stp>
        <stp>dividend-date</stp>
        <tr r="O13" s="1"/>
      </tp>
      <tp t="s">
        <v xml:space="preserve"> </v>
        <stp/>
        <stp>NOK</stp>
        <stp>dividend-date</stp>
        <tr r="O15" s="1"/>
      </tp>
      <tp t="s">
        <v>2020-08-24 00:00:00.000</v>
        <stp/>
        <stp>JNJ</stp>
        <stp>dividend-date</stp>
        <tr r="O23" s="1"/>
      </tp>
      <tp t="s">
        <v>Meituan Dianping Ordinary Shares Class B (Cayman Islands) (PC)</v>
        <stp/>
        <stp>MPNGF</stp>
        <stp>description</stp>
        <tr r="B53" s="1"/>
      </tp>
      <tp>
        <v>30.92</v>
        <stp/>
        <stp>CARR</stp>
        <stp>ask-price</stp>
        <tr r="E38" s="1"/>
      </tp>
      <tp>
        <v>34.5</v>
        <stp/>
        <stp>ASHR</stp>
        <stp>ask-price</stp>
        <tr r="E33" s="1"/>
      </tp>
      <tp>
        <v>41.08</v>
        <stp/>
        <stp>TWTR</stp>
        <stp>ask-price</stp>
        <tr r="E18" s="1"/>
      </tp>
      <tp>
        <v>1608.22</v>
        <stp/>
        <stp>GOOG</stp>
        <stp>close-price</stp>
        <tr r="F40" s="1"/>
      </tp>
      <tp t="e">
        <v>#N/A</v>
        <stp/>
        <stp>GOOG</stp>
        <stp>dividend-yield</stp>
        <tr r="N40" s="1"/>
      </tp>
      <tp>
        <v>49.43</v>
        <stp/>
        <stp>INTC</stp>
        <stp>close-price</stp>
        <tr r="F7" s="1"/>
      </tp>
      <tp>
        <v>64.86</v>
        <stp/>
        <stp>NEM</stp>
        <stp>close-price</stp>
        <tr r="F32" s="1"/>
      </tp>
      <tp>
        <v>5.04</v>
        <stp/>
        <stp>NOK</stp>
        <stp>close-price</stp>
        <tr r="F15" s="1"/>
      </tp>
      <tp>
        <v>45.57</v>
        <stp/>
        <stp>NUE</stp>
        <stp>close-price</stp>
        <tr r="F48" s="1"/>
      </tp>
      <tp>
        <v>1111.23</v>
        <stp/>
        <stp>SHOP</stp>
        <stp>ask-price</stp>
        <tr r="E37" s="1"/>
      </tp>
      <tp>
        <v>3346.49</v>
        <stp/>
        <stp>AMZN</stp>
        <stp>close-price</stp>
        <tr r="F24" s="1"/>
      </tp>
      <tp>
        <v>102.59</v>
        <stp/>
        <stp>MDT</stp>
        <stp>close-price</stp>
        <tr r="F25" s="1"/>
      </tp>
      <tp>
        <v>14.09</v>
        <stp/>
        <stp>MDP</stp>
        <stp>close-price</stp>
        <tr r="F50" s="1"/>
      </tp>
      <tp>
        <v>163.1</v>
        <stp/>
        <stp>MMM</stp>
        <stp>close-price</stp>
        <tr r="F44" s="1"/>
      </tp>
      <tp>
        <v>155.82</v>
        <stp/>
        <stp>TQQQ</stp>
        <stp>ask-price</stp>
        <tr r="E8" s="1"/>
      </tp>
      <tp>
        <v>18500</v>
        <stp/>
        <stp>NFLX</stp>
        <stp>quote-day</stp>
        <tr r="J12" s="1"/>
      </tp>
      <tp t="s">
        <v>2020-07-09 00:00:00.000</v>
        <stp/>
        <stp>VZ</stp>
        <stp>dividend-date</stp>
        <tr r="O19" s="1"/>
      </tp>
      <tp>
        <v>68.75</v>
        <stp/>
        <stp>LYB</stp>
        <stp>close-price</stp>
        <tr r="F47" s="1"/>
      </tp>
      <tp t="e">
        <v>#N/A</v>
        <stp/>
        <stp>BABA</stp>
        <stp>dividend-yield</stp>
        <tr r="N14" s="1"/>
      </tp>
      <tp>
        <v>93.62</v>
        <stp/>
        <stp>ABBV</stp>
        <stp>ask-price</stp>
        <tr r="E27" s="1"/>
      </tp>
      <tp>
        <v>1.05</v>
        <stp/>
        <stp>CARR</stp>
        <stp>dividend-yield</stp>
        <tr r="N38" s="1"/>
      </tp>
      <tp>
        <v>548.26</v>
        <stp/>
        <stp>NFLX</stp>
        <stp>bid-price</stp>
        <tr r="D12" s="1"/>
      </tp>
      <tp>
        <v>262.38</v>
        <stp/>
        <stp>PANW</stp>
        <stp>ask-price</stp>
        <tr r="E43" s="1"/>
      </tp>
      <tp>
        <v>0.22</v>
        <stp/>
        <stp>TCEHY</stp>
        <stp>dividend-yield</stp>
        <tr r="N34" s="1"/>
      </tp>
      <tp>
        <v>152.06</v>
        <stp/>
        <stp>JNJ</stp>
        <stp>close-price</stp>
        <tr r="F23" s="1"/>
      </tp>
      <tp>
        <v>219.9</v>
        <stp/>
        <stp>MSFT</stp>
        <stp>ask-price</stp>
        <tr r="E6" s="1"/>
      </tp>
      <tp t="s">
        <v>PayPal Holdings, Inc. - Common Stock</v>
        <stp/>
        <stp>PYPL</stp>
        <stp>description</stp>
        <tr r="B29" s="1"/>
      </tp>
      <tp>
        <v>27.57</v>
        <stp/>
        <stp>VIAC</stp>
        <stp>close-price</stp>
        <tr r="F30" s="1"/>
      </tp>
      <tp>
        <v>0.66</v>
        <stp/>
        <stp>AAPL</stp>
        <stp>dividend-yield</stp>
        <tr r="N3" s="1"/>
      </tp>
      <tp>
        <v>5.0199999999999996</v>
        <stp/>
        <stp>ABBV</stp>
        <stp>dividend-yield</stp>
        <tr r="N27" s="1"/>
      </tp>
      <tp t="e">
        <v>#N/A</v>
        <stp/>
        <stp>AMZN</stp>
        <stp>dividend-yield</stp>
        <tr r="N24" s="1"/>
      </tp>
      <tp>
        <v>0.83</v>
        <stp/>
        <stp>ASHR</stp>
        <stp>dividend-yield</stp>
        <tr r="N33" s="1"/>
      </tp>
      <tp t="s">
        <v>Exxon Mobil Corporation Common Stock</v>
        <stp/>
        <stp>XOM</stp>
        <stp>description</stp>
        <tr r="B13" s="1"/>
      </tp>
      <tp>
        <v>1037.1899000000001</v>
        <stp/>
        <stp>SHOP</stp>
        <stp>close-price</stp>
        <tr r="F37" s="1"/>
      </tp>
      <tp>
        <v>606.70000000000005</v>
        <stp/>
        <stp>MPNGF</stp>
        <stp>pe-ratio</stp>
        <tr r="M53" s="1"/>
      </tp>
      <tp t="e">
        <v>#N/A</v>
        <stp/>
        <stp>NFLX</stp>
        <stp>dividend-yield</stp>
        <tr r="N12" s="1"/>
      </tp>
      <tp>
        <v>0.13</v>
        <stp/>
        <stp>NVDA</stp>
        <stp>dividend-yield</stp>
        <tr r="N20" s="1"/>
      </tp>
      <tp t="s">
        <v>Twitter, Inc. Common Stock</v>
        <stp/>
        <stp>TWTR</stp>
        <stp>description</stp>
        <tr r="B18" s="1"/>
      </tp>
      <tp>
        <v>48.28</v>
        <stp/>
        <stp>TCEHY</stp>
        <stp>pe-ratio</stp>
        <tr r="M34" s="1"/>
      </tp>
      <tp t="s">
        <v xml:space="preserve"> </v>
        <stp/>
        <stp>IQ</stp>
        <stp>dividend-date</stp>
        <tr r="O35" s="1"/>
      </tp>
      <tp>
        <v>181.22</v>
        <stp/>
        <stp>GLD</stp>
        <stp>close-price</stp>
        <tr r="F16" s="1"/>
      </tp>
      <tp t="s">
        <v>NVIDIA Corporation - Common Stock</v>
        <stp/>
        <stp>NVDA</stp>
        <stp>description</stp>
        <tr r="B20" s="1"/>
      </tp>
      <tp>
        <v>219.88</v>
        <stp/>
        <stp>MSFT</stp>
        <stp>bid-price</stp>
        <tr r="D6" s="1"/>
      </tp>
      <tp>
        <v>49151</v>
        <stp/>
        <stp>PM</stp>
        <stp>trade-time</stp>
        <tr r="L41" s="1"/>
      </tp>
      <tp>
        <v>49152</v>
        <stp/>
        <stp>VZ</stp>
        <stp>trade-time</stp>
        <tr r="L19" s="1"/>
      </tp>
      <tp>
        <v>49151</v>
        <stp/>
        <stp>JD</stp>
        <stp>trade-time</stp>
        <tr r="L11" s="1"/>
      </tp>
      <tp>
        <v>49154</v>
        <stp/>
        <stp>IQ</stp>
        <stp>trade-time</stp>
        <tr r="L35" s="1"/>
      </tp>
      <tp>
        <v>49135</v>
        <stp/>
        <stp>MA</stp>
        <stp>trade-time</stp>
        <tr r="L39" s="1"/>
      </tp>
      <tp>
        <v>49150</v>
        <stp/>
        <stp>MO</stp>
        <stp>trade-time</stp>
        <tr r="L21" s="1"/>
      </tp>
      <tp>
        <v>49154</v>
        <stp/>
        <stp>FB</stp>
        <stp>trade-time</stp>
        <tr r="L2" s="1"/>
      </tp>
      <tp>
        <v>49154</v>
        <stp/>
        <stp>GD</stp>
        <stp>trade-time</stp>
        <tr r="L49" s="1"/>
      </tp>
      <tp t="s">
        <v>Ventas, Inc. Common Stock</v>
        <stp/>
        <stp>VTR</stp>
        <stp>description</stp>
        <tr r="B46" s="1"/>
      </tp>
      <tp>
        <v>490.58</v>
        <stp/>
        <stp>NFLX</stp>
        <stp>close-price</stp>
        <tr r="F12" s="1"/>
      </tp>
      <tp>
        <v>18500</v>
        <stp/>
        <stp>TWTR</stp>
        <stp>quote-day</stp>
        <tr r="J18" s="1"/>
      </tp>
      <tp>
        <v>18500</v>
        <stp/>
        <stp>ASHR</stp>
        <stp>quote-day</stp>
        <tr r="J33" s="1"/>
      </tp>
      <tp>
        <v>18500</v>
        <stp/>
        <stp>CARR</stp>
        <stp>quote-day</stp>
        <tr r="J38" s="1"/>
      </tp>
      <tp>
        <v>548.48</v>
        <stp/>
        <stp>NFLX</stp>
        <stp>ask-price</stp>
        <tr r="E12" s="1"/>
      </tp>
      <tp>
        <v>262.27</v>
        <stp/>
        <stp>PANW</stp>
        <stp>bid-price</stp>
        <tr r="D43" s="1"/>
      </tp>
      <tp>
        <v>18500</v>
        <stp/>
        <stp>TQQQ</stp>
        <stp>quote-day</stp>
        <tr r="J8" s="1"/>
      </tp>
      <tp>
        <v>93.61</v>
        <stp/>
        <stp>ABBV</stp>
        <stp>bid-price</stp>
        <tr r="D27" s="1"/>
      </tp>
      <tp>
        <v>0.94</v>
        <stp/>
        <stp>MSFT</stp>
        <stp>dividend-yield</stp>
        <tr r="N6" s="1"/>
      </tp>
      <tp>
        <v>18500</v>
        <stp/>
        <stp>SHOP</stp>
        <stp>quote-day</stp>
        <tr r="J37" s="1"/>
      </tp>
      <tp>
        <v>1.2200000000000001E-2</v>
        <stp/>
        <stp>VZ</stp>
        <stp>volatility</stp>
        <tr r="P19" s="1"/>
      </tp>
      <tp>
        <v>2.7E-2</v>
        <stp/>
        <stp>PM</stp>
        <stp>volatility</stp>
        <tr r="P41" s="1"/>
      </tp>
      <tp>
        <v>2.1700000000000001E-2</v>
        <stp/>
        <stp>MA</stp>
        <stp>volatility</stp>
        <tr r="P39" s="1"/>
      </tp>
      <tp>
        <v>1.7899999999999999E-2</v>
        <stp/>
        <stp>MO</stp>
        <stp>volatility</stp>
        <tr r="P21" s="1"/>
      </tp>
      <tp>
        <v>1.7100000000000001E-2</v>
        <stp/>
        <stp>JD</stp>
        <stp>volatility</stp>
        <tr r="P11" s="1"/>
      </tp>
      <tp>
        <v>2.9100000000000001E-2</v>
        <stp/>
        <stp>IQ</stp>
        <stp>volatility</stp>
        <tr r="P35" s="1"/>
      </tp>
      <tp>
        <v>2.8299999999999999E-2</v>
        <stp/>
        <stp>GD</stp>
        <stp>volatility</stp>
        <tr r="P49" s="1"/>
      </tp>
      <tp>
        <v>1.11E-2</v>
        <stp/>
        <stp>FB</stp>
        <stp>volatility</stp>
        <tr r="P2" s="1"/>
      </tp>
      <tp t="s">
        <v>Tesla, Inc.  - Common Stock</v>
        <stp/>
        <stp>TSLA</stp>
        <stp>description</stp>
        <tr r="B17" s="1"/>
      </tp>
      <tp t="s">
        <v>Xtrackers Harvest CSI 300 China A-Shares ETF</v>
        <stp/>
        <stp>ASHR</stp>
        <stp>description</stp>
        <tr r="B33" s="1"/>
      </tp>
      <tp t="s">
        <v>Microsoft Corporation - Common Stock</v>
        <stp/>
        <stp>MSFT</stp>
        <stp>description</stp>
        <tr r="B6" s="1"/>
      </tp>
      <tp>
        <v>155.81</v>
        <stp/>
        <stp>TQQQ</stp>
        <stp>bid-price</stp>
        <tr r="D8" s="1"/>
      </tp>
      <tp t="s">
        <v>Snap-On Incorporated Common Stock</v>
        <stp/>
        <stp>SNA</stp>
        <stp>description</stp>
        <tr r="B52" s="1"/>
      </tp>
      <tp t="s">
        <v>Simon Property Group, Inc. Common Stock</v>
        <stp/>
        <stp>SPG</stp>
        <stp>description</stp>
        <tr r="B31" s="1"/>
      </tp>
      <tp t="s">
        <v>SPDR S&amp;P 500</v>
        <stp/>
        <stp>SPY</stp>
        <stp>description</stp>
        <tr r="B4" s="1"/>
      </tp>
      <tp>
        <v>18500</v>
        <stp/>
        <stp>PANW</stp>
        <stp>quote-day</stp>
        <tr r="J43" s="1"/>
      </tp>
      <tp>
        <v>46.28</v>
        <stp/>
        <stp>SCCO</stp>
        <stp>close-price</stp>
        <tr r="F51" s="1"/>
      </tp>
      <tp>
        <v>1110.4301</v>
        <stp/>
        <stp>SHOP</stp>
        <stp>bid-price</stp>
        <tr r="D37" s="1"/>
      </tp>
      <tp t="s">
        <v>Raytheon Technologies Corporation Common Stock</v>
        <stp/>
        <stp>RTX</stp>
        <stp>description</stp>
        <tr r="B22" s="1"/>
      </tp>
      <tp>
        <v>94.06</v>
        <stp/>
        <stp>ABBV</stp>
        <stp>close-price</stp>
        <tr r="F27" s="1"/>
      </tp>
      <tp>
        <v>18500</v>
        <stp/>
        <stp>ABBV</stp>
        <stp>quote-day</stp>
        <tr r="J27" s="1"/>
      </tp>
      <tp>
        <v>88.5</v>
        <stp/>
        <stp>BND</stp>
        <stp>close-price</stp>
        <tr r="F36" s="1"/>
      </tp>
      <tp>
        <v>62.71</v>
        <stp/>
        <stp>BMY</stp>
        <stp>close-price</stp>
        <tr r="F28" s="1"/>
      </tp>
      <tp t="s">
        <v>2020-07-09 00:00:00.000</v>
        <stp/>
        <stp>T</stp>
        <stp>dividend-date</stp>
        <tr r="O10" s="1"/>
      </tp>
      <tp t="s">
        <v>ProShares UltraPro QQQ</v>
        <stp/>
        <stp>TQQQ</stp>
        <stp>description</stp>
        <tr r="B8" s="1"/>
      </tp>
      <tp t="s">
        <v>Invesco QQQ Trust, Series 1</v>
        <stp/>
        <stp>QQQ</stp>
        <stp>description</stp>
        <tr r="B5" s="1"/>
      </tp>
      <tp>
        <v>260.99</v>
        <stp/>
        <stp>PANW</stp>
        <stp>close-price</stp>
        <tr r="F43" s="1"/>
      </tp>
      <tp>
        <v>286</v>
        <stp/>
        <stp>BABA</stp>
        <stp>close-price</stp>
        <tr r="F14" s="1"/>
      </tp>
      <tp>
        <v>499.3</v>
        <stp/>
        <stp>AAPL</stp>
        <stp>close-price</stp>
        <tr r="F3" s="1"/>
      </tp>
      <tp>
        <v>30.47</v>
        <stp/>
        <stp>CARR</stp>
        <stp>close-price</stp>
        <tr r="F38" s="1"/>
      </tp>
      <tp>
        <v>30.91</v>
        <stp/>
        <stp>CARR</stp>
        <stp>bid-price</stp>
        <tr r="D38" s="1"/>
      </tp>
      <tp>
        <v>34.49</v>
        <stp/>
        <stp>ASHR</stp>
        <stp>bid-price</stp>
        <tr r="D33" s="1"/>
      </tp>
      <tp>
        <v>2.67</v>
        <stp/>
        <stp>INTC</stp>
        <stp>dividend-yield</stp>
        <tr r="N7" s="1"/>
      </tp>
      <tp>
        <v>41.07</v>
        <stp/>
        <stp>TWTR</stp>
        <stp>bid-price</stp>
        <tr r="D18" s="1"/>
      </tp>
      <tp t="s">
        <v>Grupo Aeroportuario Del Pacifico, S.A. B. de C.V. Grupo Aeroportuario Del Pacifi</v>
        <stp/>
        <stp>PAC</stp>
        <stp>description</stp>
        <tr r="B54" s="1"/>
      </tp>
      <tp t="s">
        <v>Pfizer, Inc. Common Stock</v>
        <stp/>
        <stp>PFE</stp>
        <stp>description</stp>
        <tr r="B9" s="1"/>
      </tp>
      <tp t="s">
        <v>PepsiCo, Inc. - Common Stock</v>
        <stp/>
        <stp>PEP</stp>
        <stp>description</stp>
        <tr r="B42" s="1"/>
      </tp>
      <tp t="s">
        <v>Prudential Financial, Inc. Common Stock</v>
        <stp/>
        <stp>PRU</stp>
        <stp>description</stp>
        <tr r="B45" s="1"/>
      </tp>
      <tp>
        <v>18500</v>
        <stp/>
        <stp>MSFT</stp>
        <stp>quote-day</stp>
        <tr r="J6" s="1"/>
      </tp>
      <tp t="s">
        <v>2020-08-13 00:00:00.000</v>
        <stp/>
        <stp>V</stp>
        <stp>dividend-date</stp>
        <tr r="O26" s="1"/>
      </tp>
      <tp t="s">
        <v>Alphabet Inc. - Class C Capital Stock</v>
        <stp/>
        <stp>GOOG</stp>
        <stp>description</stp>
        <tr r="B40" s="1"/>
      </tp>
      <tp>
        <v>3.48</v>
        <stp/>
        <stp>VIAC</stp>
        <stp>dividend-yield</stp>
        <tr r="N30" s="1"/>
      </tp>
      <tp>
        <v>505.13</v>
        <stp/>
        <stp>AAPL</stp>
        <stp>bid-price</stp>
        <tr r="D3" s="1"/>
      </tp>
      <tp>
        <v>49.59</v>
        <stp/>
        <stp>INTC</stp>
        <stp>ask-price</stp>
        <tr r="E7" s="1"/>
      </tp>
      <tp>
        <v>27.51</v>
        <stp/>
        <stp>VIAC</stp>
        <stp>ask-price</stp>
        <tr r="E30" s="1"/>
      </tp>
      <tp>
        <v>203.85</v>
        <stp/>
        <stp>PYPL</stp>
        <stp>bid-price</stp>
        <tr r="D29" s="1"/>
      </tp>
      <tp t="s">
        <v>Intel Corporation - Common Stock</v>
        <stp/>
        <stp>INTC</stp>
        <stp>description</stp>
        <tr r="B7" s="1"/>
      </tp>
      <tp t="s">
        <v>Newmont Corporation</v>
        <stp/>
        <stp>NEM</stp>
        <stp>description</stp>
        <tr r="B32" s="1"/>
      </tp>
      <tp t="s">
        <v>Nokia Corporation Sponsored American Depositary Shares</v>
        <stp/>
        <stp>NOK</stp>
        <stp>description</stp>
        <tr r="B15" s="1"/>
      </tp>
      <tp t="s">
        <v>Nucor Corporation Common Stock</v>
        <stp/>
        <stp>NUE</stp>
        <stp>description</stp>
        <tr r="B48" s="1"/>
      </tp>
      <tp>
        <v>0.02</v>
        <stp/>
        <stp>TQQQ</stp>
        <stp>dividend-yield</stp>
        <tr r="N8" s="1"/>
      </tp>
      <tp t="e">
        <v>#N/A</v>
        <stp/>
        <stp>TSLA</stp>
        <stp>dividend-yield</stp>
        <tr r="N17" s="1"/>
      </tp>
      <tp>
        <v>46.99</v>
        <stp/>
        <stp>SCCO</stp>
        <stp>bid-price</stp>
        <tr r="D51" s="1"/>
      </tp>
      <tp t="e">
        <v>#N/A</v>
        <stp/>
        <stp>TWTR</stp>
        <stp>dividend-yield</stp>
        <tr r="N18" s="1"/>
      </tp>
      <tp t="s">
        <v>Amazon.com, Inc. - Common Stock</v>
        <stp/>
        <stp>AMZN</stp>
        <stp>description</stp>
        <tr r="B24" s="1"/>
      </tp>
      <tp t="s">
        <v>Meredith Corporation Common Stock</v>
        <stp/>
        <stp>MDP</stp>
        <stp>description</stp>
        <tr r="B50" s="1"/>
      </tp>
      <tp t="s">
        <v>Medtronic plc. Ordinary Shares</v>
        <stp/>
        <stp>MDT</stp>
        <stp>description</stp>
        <tr r="B25" s="1"/>
      </tp>
      <tp t="s">
        <v>3M Company Common Stock</v>
        <stp/>
        <stp>MMM</stp>
        <stp>description</stp>
        <tr r="B44" s="1"/>
      </tp>
      <tp>
        <v>291.83999999999997</v>
        <stp/>
        <stp>BABA</stp>
        <stp>ask-price</stp>
        <tr r="E14" s="1"/>
      </tp>
      <tp>
        <v>3440.52</v>
        <stp/>
        <stp>AMZN</stp>
        <stp>bid-price</stp>
        <tr r="D24" s="1"/>
      </tp>
      <tp>
        <v>513.75</v>
        <stp/>
        <stp>NVDA</stp>
        <stp>ask-price</stp>
        <tr r="E20" s="1"/>
      </tp>
      <tp>
        <v>2149.3798999999999</v>
        <stp/>
        <stp>TSLA</stp>
        <stp>ask-price</stp>
        <tr r="E17" s="1"/>
      </tp>
      <tp t="s">
        <v>LyondellBasell Industries NV Ordinary Shares Class A (Netherlands)</v>
        <stp/>
        <stp>LYB</stp>
        <stp>description</stp>
        <tr r="B47" s="1"/>
      </tp>
      <tp>
        <v>18500</v>
        <stp/>
        <stp>SCCO</stp>
        <stp>quote-day</stp>
        <tr r="J51" s="1"/>
      </tp>
      <tp t="s">
        <v>2020-06-19 00:00:00.000</v>
        <stp/>
        <stp>PM</stp>
        <stp>dividend-date</stp>
        <tr r="O41" s="1"/>
      </tp>
      <tp>
        <v>1645.74</v>
        <stp/>
        <stp>GOOG</stp>
        <stp>ask-price</stp>
        <tr r="E40" s="1"/>
      </tp>
      <tp>
        <v>3.46</v>
        <stp/>
        <stp>SCCO</stp>
        <stp>dividend-yield</stp>
        <tr r="N51" s="1"/>
      </tp>
      <tp t="e">
        <v>#N/A</v>
        <stp/>
        <stp>SHOP</stp>
        <stp>dividend-yield</stp>
        <tr r="N37" s="1"/>
      </tp>
      <tp t="s">
        <v>Johnson &amp; Johnson Common Stock</v>
        <stp/>
        <stp>JNJ</stp>
        <stp>description</stp>
        <tr r="B23" s="1"/>
      </tp>
      <tp>
        <v>18500</v>
        <stp/>
        <stp>AMZN</stp>
        <stp>quote-day</stp>
        <tr r="J24" s="1"/>
      </tp>
      <tp t="e">
        <v>#N/A</v>
        <stp/>
        <stp>PANW</stp>
        <stp>dividend-yield</stp>
        <tr r="N43" s="1"/>
      </tp>
      <tp t="s">
        <v>ViacomCBS Inc. - Class B Common Stock</v>
        <stp/>
        <stp>VIAC</stp>
        <stp>description</stp>
        <tr r="B30" s="1"/>
      </tp>
      <tp t="e">
        <v>#N/A</v>
        <stp/>
        <stp>PYPL</stp>
        <stp>dividend-yield</stp>
        <tr r="N29" s="1"/>
      </tp>
      <tp t="e">
        <v>#N/A</v>
        <stp/>
        <stp>MPNGF</stp>
        <stp>dividend-yield</stp>
        <tr r="N53" s="1"/>
      </tp>
      <tp t="s">
        <v>2020-09-14 00:00:00.000</v>
        <stp/>
        <stp>MO</stp>
        <stp>dividend-date</stp>
        <tr r="O21" s="1"/>
      </tp>
      <tp>
        <v>201.67</v>
        <stp/>
        <stp>PYPL</stp>
        <stp>close-price</stp>
        <tr r="F29" s="1"/>
      </tp>
      <tp t="s">
        <v>Shopify Inc. Class A Subordinate Voting Shares</v>
        <stp/>
        <stp>SHOP</stp>
        <stp>description</stp>
        <tr r="B37" s="1"/>
      </tp>
      <tp>
        <v>18500</v>
        <stp/>
        <stp>PYPL</stp>
        <stp>quote-day</stp>
        <tr r="J29" s="1"/>
      </tp>
      <tp>
        <v>18500</v>
        <stp/>
        <stp>AAPL</stp>
        <stp>quote-day</stp>
        <tr r="J3" s="1"/>
      </tp>
      <tp>
        <v>40.880000000000003</v>
        <stp/>
        <stp>XOM</stp>
        <stp>close-price</stp>
        <tr r="F13" s="1"/>
      </tp>
      <tp t="s">
        <v>SPDR Gold Trust</v>
        <stp/>
        <stp>GLD</stp>
        <stp>description</stp>
        <tr r="B16" s="1"/>
      </tp>
      <tp>
        <v>18500</v>
        <stp/>
        <stp>VIAC</stp>
        <stp>quote-day</stp>
        <tr r="J30" s="1"/>
      </tp>
      <tp>
        <v>18500</v>
        <stp/>
        <stp>INTC</stp>
        <stp>quote-day</stp>
        <tr r="J7" s="1"/>
      </tp>
      <tp>
        <v>40.549999999999997</v>
        <stp/>
        <stp>TWTR</stp>
        <stp>close-price</stp>
        <tr r="F18" s="1"/>
      </tp>
      <tp t="s">
        <v>2020-07-08 00:00:00.000</v>
        <stp/>
        <stp>MA</stp>
        <stp>dividend-date</stp>
        <tr r="O39" s="1"/>
      </tp>
      <tp t="s">
        <v>Netflix, Inc. - Common Stock</v>
        <stp/>
        <stp>NFLX</stp>
        <stp>description</stp>
        <tr r="B12" s="1"/>
      </tp>
      <tp>
        <v>49154</v>
        <stp/>
        <stp>VZ</stp>
        <stp>quote-time</stp>
        <tr r="K19" s="1"/>
      </tp>
      <tp>
        <v>49154</v>
        <stp/>
        <stp>PM</stp>
        <stp>quote-time</stp>
        <tr r="K41" s="1"/>
      </tp>
      <tp>
        <v>49155</v>
        <stp/>
        <stp>MO</stp>
        <stp>quote-time</stp>
        <tr r="K21" s="1"/>
      </tp>
      <tp>
        <v>49154</v>
        <stp/>
        <stp>MA</stp>
        <stp>quote-time</stp>
        <tr r="K39" s="1"/>
      </tp>
      <tp>
        <v>49154</v>
        <stp/>
        <stp>IQ</stp>
        <stp>quote-time</stp>
        <tr r="K35" s="1"/>
      </tp>
      <tp>
        <v>49154</v>
        <stp/>
        <stp>JD</stp>
        <stp>quote-time</stp>
        <tr r="K11" s="1"/>
      </tp>
      <tp>
        <v>49154</v>
        <stp/>
        <stp>GD</stp>
        <stp>quote-time</stp>
        <tr r="K49" s="1"/>
      </tp>
      <tp>
        <v>49154</v>
        <stp/>
        <stp>FB</stp>
        <stp>quote-time</stp>
        <tr r="K2" s="1"/>
      </tp>
      <tp>
        <v>510</v>
        <stp/>
        <stp>NVDA</stp>
        <stp>close-price</stp>
        <tr r="F20" s="1"/>
      </tp>
      <tp>
        <v>59.42</v>
        <stp/>
        <stp>VZ</stp>
        <stp>last-price</stp>
        <tr r="C19" s="1"/>
      </tp>
      <tp>
        <v>79.55</v>
        <stp/>
        <stp>PM</stp>
        <stp>last-price</stp>
        <tr r="C41" s="1"/>
      </tp>
      <tp>
        <v>296.81</v>
        <stp/>
        <stp>FB</stp>
        <stp>last-price</stp>
        <tr r="C2" s="1"/>
      </tp>
      <tp>
        <v>150.69</v>
        <stp/>
        <stp>GD</stp>
        <stp>last-price</stp>
        <tr r="C49" s="1"/>
      </tp>
      <tp>
        <v>350</v>
        <stp/>
        <stp>MA</stp>
        <stp>last-price</stp>
        <tr r="C39" s="1"/>
      </tp>
      <tp>
        <v>43.421300000000002</v>
        <stp/>
        <stp>MO</stp>
        <stp>last-price</stp>
        <tr r="C21" s="1"/>
      </tp>
      <tp>
        <v>19.489999999999998</v>
        <stp/>
        <stp>IQ</stp>
        <stp>last-price</stp>
        <tr r="C35" s="1"/>
      </tp>
      <tp>
        <v>80.67</v>
        <stp/>
        <stp>JD</stp>
        <stp>last-price</stp>
        <tr r="C11" s="1"/>
      </tp>
      <tp>
        <v>41.47</v>
        <stp/>
        <stp>VTR</stp>
        <stp>close-price</stp>
        <tr r="F46" s="1"/>
      </tp>
      <tp>
        <v>1644.8</v>
        <stp/>
        <stp>GOOG</stp>
        <stp>bid-price</stp>
        <tr r="D40" s="1"/>
      </tp>
      <tp>
        <v>18500</v>
        <stp/>
        <stp>TSLA</stp>
        <stp>quote-day</stp>
        <tr r="J17" s="1"/>
      </tp>
      <tp>
        <v>18500</v>
        <stp/>
        <stp>NVDA</stp>
        <stp>quote-day</stp>
        <tr r="J20" s="1"/>
      </tp>
      <tp>
        <v>18500</v>
        <stp/>
        <stp>BABA</stp>
        <stp>quote-day</stp>
        <tr r="J14" s="1"/>
      </tp>
      <tp t="s">
        <v xml:space="preserve"> </v>
        <stp/>
        <stp>FB</stp>
        <stp>dividend-date</stp>
        <tr r="O2" s="1"/>
      </tp>
      <tp>
        <v>291.8</v>
        <stp/>
        <stp>BABA</stp>
        <stp>bid-price</stp>
        <tr r="D14" s="1"/>
      </tp>
      <tp>
        <v>3441.26</v>
        <stp/>
        <stp>AMZN</stp>
        <stp>ask-price</stp>
        <tr r="E24" s="1"/>
      </tp>
      <tp>
        <v>513.65</v>
        <stp/>
        <stp>NVDA</stp>
        <stp>bid-price</stp>
        <tr r="D20" s="1"/>
      </tp>
      <tp t="s">
        <v>Southern Copper Corporation Common Stock</v>
        <stp/>
        <stp>SCCO</stp>
        <stp>description</stp>
        <tr r="B51" s="1"/>
      </tp>
      <tp>
        <v>2148.6498999999999</v>
        <stp/>
        <stp>TSLA</stp>
        <stp>bid-price</stp>
        <tr r="D17" s="1"/>
      </tp>
      <tp>
        <v>2023.34</v>
        <stp/>
        <stp>TSLA</stp>
        <stp>close-price</stp>
        <tr r="F17" s="1"/>
      </tp>
      <tp>
        <v>34.93</v>
        <stp/>
        <stp>ASHR</stp>
        <stp>close-price</stp>
        <tr r="F33" s="1"/>
      </tp>
      <tp>
        <v>216.47</v>
        <stp/>
        <stp>MSFT</stp>
        <stp>close-price</stp>
        <tr r="F6" s="1"/>
      </tp>
      <tp>
        <v>18500</v>
        <stp/>
        <stp>GOOG</stp>
        <stp>quote-day</stp>
        <tr r="J40" s="1"/>
      </tp>
      <tp>
        <v>147.83000000000001</v>
        <stp/>
        <stp>SNA</stp>
        <stp>close-price</stp>
        <tr r="F52" s="1"/>
      </tp>
      <tp>
        <v>344.12</v>
        <stp/>
        <stp>SPY</stp>
        <stp>close-price</stp>
        <tr r="F4" s="1"/>
      </tp>
      <tp>
        <v>68.650000000000006</v>
        <stp/>
        <stp>SPG</stp>
        <stp>close-price</stp>
        <tr r="F31" s="1"/>
      </tp>
      <tp t="s">
        <v>AbbVie Inc. Common Stock</v>
        <stp/>
        <stp>ABBV</stp>
        <stp>description</stp>
        <tr r="B27" s="1"/>
      </tp>
      <tp>
        <v>47.01</v>
        <stp/>
        <stp>SCCO</stp>
        <stp>ask-price</stp>
        <tr r="E51" s="1"/>
      </tp>
      <tp t="s">
        <v>Vanguard Total Bond Market ETF</v>
        <stp/>
        <stp>BND</stp>
        <stp>description</stp>
        <tr r="B36" s="1"/>
      </tp>
      <tp t="s">
        <v>Bristol-Myers Squibb Company Common Stock</v>
        <stp/>
        <stp>BMY</stp>
        <stp>description</stp>
        <tr r="B28" s="1"/>
      </tp>
      <tp t="s">
        <v xml:space="preserve"> </v>
        <stp/>
        <stp>JD</stp>
        <stp>dividend-date</stp>
        <tr r="O11" s="1"/>
      </tp>
      <tp t="s">
        <v>2020-10-08 00:00:00.000</v>
        <stp/>
        <stp>GD</stp>
        <stp>dividend-date</stp>
        <tr r="O49" s="1"/>
      </tp>
      <tp>
        <v>60.95</v>
        <stp/>
        <stp>RTX</stp>
        <stp>close-price</stp>
        <tr r="F22" s="1"/>
      </tp>
      <tp t="s">
        <v>Palo Alto Networks, Inc. Common Stock</v>
        <stp/>
        <stp>PANW</stp>
        <stp>description</stp>
        <tr r="B43" s="1"/>
      </tp>
      <tp>
        <v>505.16</v>
        <stp/>
        <stp>AAPL</stp>
        <stp>ask-price</stp>
        <tr r="E3" s="1"/>
      </tp>
      <tp>
        <v>49.58</v>
        <stp/>
        <stp>INTC</stp>
        <stp>bid-price</stp>
        <tr r="D7" s="1"/>
      </tp>
      <tp t="s">
        <v>Alibaba Group Holding Limited American Depositary Shares each representing eight</v>
        <stp/>
        <stp>BABA</stp>
        <stp>description</stp>
        <tr r="B14" s="1"/>
      </tp>
      <tp>
        <v>27.5</v>
        <stp/>
        <stp>VIAC</stp>
        <stp>bid-price</stp>
        <tr r="D30" s="1"/>
      </tp>
      <tp>
        <v>203.88</v>
        <stp/>
        <stp>PYPL</stp>
        <stp>ask-price</stp>
        <tr r="E29" s="1"/>
      </tp>
      <tp t="s">
        <v>Apple Inc. - Common Stock</v>
        <stp/>
        <stp>AAPL</stp>
        <stp>description</stp>
        <tr r="B3" s="1"/>
      </tp>
      <tp t="s">
        <v>Carrier Global Corporation Common Stock</v>
        <stp/>
        <stp>CARR</stp>
        <stp>description</stp>
        <tr r="B38" s="1"/>
      </tp>
      <tp>
        <v>147.30000000000001</v>
        <stp/>
        <stp>TQQQ</stp>
        <stp>close-price</stp>
        <tr r="F8" s="1"/>
      </tp>
      <tp>
        <v>285.86</v>
        <stp/>
        <stp>QQQ</stp>
        <stp>close-price</stp>
        <tr r="F5" s="1"/>
      </tp>
      <tp>
        <v>78.27</v>
        <stp/>
        <stp>PAC</stp>
        <stp>close-price</stp>
        <tr r="F54" s="1"/>
      </tp>
      <tp>
        <v>38.409999999999997</v>
        <stp/>
        <stp>PFE</stp>
        <stp>close-price</stp>
        <tr r="F9" s="1"/>
      </tp>
      <tp>
        <v>137.30000000000001</v>
        <stp/>
        <stp>PEP</stp>
        <stp>close-price</stp>
        <tr r="F42" s="1"/>
      </tp>
      <tp>
        <v>69.099999999999994</v>
        <stp/>
        <stp>PRU</stp>
        <stp>close-price</stp>
        <tr r="F45" s="1"/>
      </tp>
      <tp>
        <v>49146</v>
        <stp/>
        <stp>GOOG</stp>
        <stp>trade-time</stp>
        <tr r="L40" s="1"/>
      </tp>
      <tp>
        <v>1.5800000000000002E-2</v>
        <stp/>
        <stp>BABA</stp>
        <stp>volatility</stp>
        <tr r="P14" s="1"/>
      </tp>
      <tp t="e">
        <v>#N/A</v>
        <stp/>
        <stp>QQQ</stp>
        <stp>pe-ratio</stp>
        <tr r="M5" s="1"/>
      </tp>
      <tp>
        <v>79.55</v>
        <stp/>
        <stp>PM</stp>
        <stp>bid-price</stp>
        <tr r="D41" s="1"/>
      </tp>
      <tp>
        <v>296.85000000000002</v>
        <stp/>
        <stp>FB</stp>
        <stp>ask-price</stp>
        <tr r="E2" s="1"/>
      </tp>
      <tp>
        <v>17.0639</v>
        <stp/>
        <stp>PM</stp>
        <stp>pe-ratio</stp>
        <tr r="M41" s="1"/>
      </tp>
      <tp>
        <v>3.1399999999999997E-2</v>
        <stp/>
        <stp>TCEHY</stp>
        <stp>volatility</stp>
        <tr r="P34" s="1"/>
      </tp>
      <tp>
        <v>12.032999999999999</v>
        <stp/>
        <stp>SPG</stp>
        <stp>pe-ratio</stp>
        <tr r="M31" s="1"/>
      </tp>
      <tp>
        <v>49143</v>
        <stp/>
        <stp>VIAC</stp>
        <stp>quote-time</stp>
        <tr r="K30" s="1"/>
      </tp>
      <tp t="e">
        <v>#N/A</v>
        <stp/>
        <stp>SPY</stp>
        <stp>pe-ratio</stp>
        <tr r="M4" s="1"/>
      </tp>
      <tp>
        <v>2.46E-2</v>
        <stp/>
        <stp>CARR</stp>
        <stp>volatility</stp>
        <tr r="P38" s="1"/>
      </tp>
      <tp>
        <v>208.1</v>
        <stp/>
        <stp>V</stp>
        <stp>close-price</stp>
        <tr r="F26" s="1"/>
      </tp>
      <tp>
        <v>29.9</v>
        <stp/>
        <stp>T</stp>
        <stp>close-price</stp>
        <tr r="F10" s="1"/>
      </tp>
      <tp>
        <v>27.504999999999999</v>
        <stp/>
        <stp>VIAC</stp>
        <stp>last-price</stp>
        <tr r="C30" s="1"/>
      </tp>
      <tp>
        <v>3322709</v>
        <stp/>
        <stp>V</stp>
        <stp>total-volume</stp>
        <tr r="I26" s="1"/>
      </tp>
      <tp>
        <v>13213489</v>
        <stp/>
        <stp>T</stp>
        <stp>total-volume</stp>
        <tr r="I10" s="1"/>
      </tp>
      <tp>
        <v>43.42</v>
        <stp/>
        <stp>MO</stp>
        <stp>bid-price</stp>
        <tr r="D21" s="1"/>
      </tp>
      <tp>
        <v>9.5999999999999992E-3</v>
        <stp/>
        <stp>ASHR</stp>
        <stp>volatility</stp>
        <tr r="P33" s="1"/>
      </tp>
      <tp>
        <v>49155</v>
        <stp/>
        <stp>TQQQ</stp>
        <stp>quote-time</stp>
        <tr r="K8" s="1"/>
      </tp>
      <tp>
        <v>49155</v>
        <stp/>
        <stp>TSLA</stp>
        <stp>quote-time</stp>
        <tr r="K17" s="1"/>
      </tp>
      <tp>
        <v>49155</v>
        <stp/>
        <stp>TWTR</stp>
        <stp>quote-time</stp>
        <tr r="K18" s="1"/>
      </tp>
      <tp>
        <v>1.2E-2</v>
        <stp/>
        <stp>ABBV</stp>
        <stp>volatility</stp>
        <tr r="P27" s="1"/>
      </tp>
      <tp>
        <v>1.8700000000000001E-2</v>
        <stp/>
        <stp>AAPL</stp>
        <stp>volatility</stp>
        <tr r="P3" s="1"/>
      </tp>
      <tp>
        <v>2.3900000000000001E-2</v>
        <stp/>
        <stp>AMZN</stp>
        <stp>volatility</stp>
        <tr r="P24" s="1"/>
      </tp>
      <tp t="e">
        <v>#N/A</v>
        <stp/>
        <stp>PRU</stp>
        <stp>pe-ratio</stp>
        <tr r="M45" s="1"/>
      </tp>
      <tp>
        <v>3652418</v>
        <stp/>
        <stp>AMZN</stp>
        <stp>total-volume</stp>
        <tr r="I24" s="1"/>
      </tp>
      <tp>
        <v>350.12</v>
        <stp/>
        <stp>MA</stp>
        <stp>ask-price</stp>
        <tr r="E39" s="1"/>
      </tp>
      <tp>
        <v>2149.0100000000002</v>
        <stp/>
        <stp>TSLA</stp>
        <stp>last-price</stp>
        <tr r="C17" s="1"/>
      </tp>
      <tp>
        <v>155.81649999999999</v>
        <stp/>
        <stp>TQQQ</stp>
        <stp>last-price</stp>
        <tr r="C8" s="1"/>
      </tp>
      <tp>
        <v>41.0715</v>
        <stp/>
        <stp>TWTR</stp>
        <stp>last-price</stp>
        <tr r="C18" s="1"/>
      </tp>
      <tp>
        <v>49137</v>
        <stp/>
        <stp>TCEHY</stp>
        <stp>trade-time</stp>
        <tr r="L34" s="1"/>
      </tp>
      <tp>
        <v>27.4968</v>
        <stp/>
        <stp>NUE</stp>
        <stp>pe-ratio</stp>
        <tr r="M48" s="1"/>
      </tp>
      <tp>
        <v>49155</v>
        <stp/>
        <stp>SHOP</stp>
        <stp>quote-time</stp>
        <tr r="K37" s="1"/>
      </tp>
      <tp>
        <v>18500</v>
        <stp/>
        <stp>MO</stp>
        <stp>quote-day</stp>
        <tr r="J21" s="1"/>
      </tp>
      <tp>
        <v>49153</v>
        <stp/>
        <stp>SCCO</stp>
        <stp>quote-time</stp>
        <tr r="K51" s="1"/>
      </tp>
      <tp>
        <v>49155</v>
        <stp/>
        <stp>CARR</stp>
        <stp>trade-time</stp>
        <tr r="L38" s="1"/>
      </tp>
      <tp>
        <v>47</v>
        <stp/>
        <stp>SCCO</stp>
        <stp>last-price</stp>
        <tr r="C51" s="1"/>
      </tp>
      <tp>
        <v>1111.77</v>
        <stp/>
        <stp>SHOP</stp>
        <stp>last-price</stp>
        <tr r="C37" s="1"/>
      </tp>
      <tp t="s">
        <v xml:space="preserve"> </v>
        <stp/>
        <stp>PYPL</stp>
        <stp>dividend-date</stp>
        <tr r="O29" s="1"/>
      </tp>
      <tp>
        <v>151.71870000000001</v>
        <stp/>
        <stp>RTX</stp>
        <stp>pe-ratio</stp>
        <tr r="M22" s="1"/>
      </tp>
      <tp t="s">
        <v>2020-08-07 00:00:00.000</v>
        <stp/>
        <stp>AAPL</stp>
        <stp>dividend-date</stp>
        <tr r="O3" s="1"/>
      </tp>
      <tp>
        <v>38.6676</v>
        <stp/>
        <stp>VTR</stp>
        <stp>pe-ratio</stp>
        <tr r="M46" s="1"/>
      </tp>
      <tp>
        <v>3.0200000000000001E-2</v>
        <stp/>
        <stp>GOOG</stp>
        <stp>volatility</stp>
        <tr r="P40" s="1"/>
      </tp>
      <tp>
        <v>49155</v>
        <stp/>
        <stp>BABA</stp>
        <stp>trade-time</stp>
        <tr r="L14" s="1"/>
      </tp>
      <tp t="s">
        <v>2020-08-11 00:00:00.000</v>
        <stp/>
        <stp>SCCO</stp>
        <stp>dividend-date</stp>
        <tr r="O51" s="1"/>
      </tp>
      <tp>
        <v>49151</v>
        <stp/>
        <stp>ASHR</stp>
        <stp>trade-time</stp>
        <tr r="L33" s="1"/>
      </tp>
      <tp>
        <v>49151</v>
        <stp/>
        <stp>AMZN</stp>
        <stp>trade-time</stp>
        <tr r="L24" s="1"/>
      </tp>
      <tp>
        <v>18500</v>
        <stp/>
        <stp>PM</stp>
        <stp>quote-day</stp>
        <tr r="J41" s="1"/>
      </tp>
      <tp>
        <v>49155</v>
        <stp/>
        <stp>AAPL</stp>
        <stp>trade-time</stp>
        <tr r="L3" s="1"/>
      </tp>
      <tp>
        <v>49139</v>
        <stp/>
        <stp>ABBV</stp>
        <stp>trade-time</stp>
        <tr r="L27" s="1"/>
      </tp>
      <tp>
        <v>150.72999999999999</v>
        <stp/>
        <stp>GD</stp>
        <stp>ask-price</stp>
        <tr r="E49" s="1"/>
      </tp>
      <tp>
        <v>80.67</v>
        <stp/>
        <stp>JD</stp>
        <stp>ask-price</stp>
        <tr r="E11" s="1"/>
      </tp>
      <tp>
        <v>48652</v>
        <stp/>
        <stp>MPNGF</stp>
        <stp>quote-time</stp>
        <tr r="K53" s="1"/>
      </tp>
      <tp>
        <v>12.881600000000001</v>
        <stp/>
        <stp>VZ</stp>
        <stp>pe-ratio</stp>
        <tr r="M19" s="1"/>
      </tp>
      <tp>
        <v>49154</v>
        <stp/>
        <stp>PYPL</stp>
        <stp>quote-time</stp>
        <tr r="K29" s="1"/>
      </tp>
      <tp t="s">
        <v xml:space="preserve"> </v>
        <stp/>
        <stp>AMZN</stp>
        <stp>dividend-date</stp>
        <tr r="O24" s="1"/>
      </tp>
      <tp>
        <v>49154</v>
        <stp/>
        <stp>PANW</stp>
        <stp>quote-time</stp>
        <tr r="K43" s="1"/>
      </tp>
      <tp>
        <v>33.700000000000003</v>
        <stp/>
        <stp>MPNGF</stp>
        <stp>last-price</stp>
        <tr r="C53" s="1"/>
      </tp>
      <tp>
        <v>262.27999999999997</v>
        <stp/>
        <stp>PANW</stp>
        <stp>last-price</stp>
        <tr r="C43" s="1"/>
      </tp>
      <tp>
        <v>203.87</v>
        <stp/>
        <stp>PYPL</stp>
        <stp>last-price</stp>
        <tr r="C29" s="1"/>
      </tp>
      <tp t="s">
        <v xml:space="preserve"> </v>
        <stp/>
        <stp>TSLA</stp>
        <stp>dividend-date</stp>
        <tr r="O17" s="1"/>
      </tp>
      <tp>
        <v>11.4491</v>
        <stp/>
        <stp>LYB</stp>
        <stp>pe-ratio</stp>
        <tr r="M47" s="1"/>
      </tp>
      <tp t="s">
        <v xml:space="preserve"> </v>
        <stp/>
        <stp>BABA</stp>
        <stp>dividend-date</stp>
        <tr r="O14" s="1"/>
      </tp>
      <tp>
        <v>5.88</v>
        <stp/>
        <stp>PM</stp>
        <stp>dividend-yield</stp>
        <tr r="N41" s="1"/>
      </tp>
      <tp>
        <v>4.1399999999999997</v>
        <stp/>
        <stp>VZ</stp>
        <stp>dividend-yield</stp>
        <tr r="N19" s="1"/>
      </tp>
      <tp>
        <v>2.9</v>
        <stp/>
        <stp>GD</stp>
        <stp>dividend-yield</stp>
        <tr r="N49" s="1"/>
      </tp>
      <tp t="e">
        <v>#N/A</v>
        <stp/>
        <stp>FB</stp>
        <stp>dividend-yield</stp>
        <tr r="N2" s="1"/>
      </tp>
      <tp t="e">
        <v>#N/A</v>
        <stp/>
        <stp>IQ</stp>
        <stp>dividend-yield</stp>
        <tr r="N35" s="1"/>
      </tp>
      <tp t="e">
        <v>#N/A</v>
        <stp/>
        <stp>JD</stp>
        <stp>dividend-yield</stp>
        <tr r="N11" s="1"/>
      </tp>
      <tp>
        <v>0.46</v>
        <stp/>
        <stp>MA</stp>
        <stp>dividend-yield</stp>
        <tr r="N39" s="1"/>
      </tp>
      <tp>
        <v>7.9</v>
        <stp/>
        <stp>MO</stp>
        <stp>dividend-yield</stp>
        <tr r="N21" s="1"/>
      </tp>
      <tp t="s">
        <v>2020-09-01 00:00:00.000</v>
        <stp/>
        <stp>NVDA</stp>
        <stp>dividend-date</stp>
        <tr r="O20" s="1"/>
      </tp>
      <tp>
        <v>16575451</v>
        <stp/>
        <stp>TQQQ</stp>
        <stp>total-volume</stp>
        <tr r="I8" s="1"/>
      </tp>
      <tp>
        <v>49155</v>
        <stp/>
        <stp>NVDA</stp>
        <stp>trade-time</stp>
        <tr r="L20" s="1"/>
      </tp>
      <tp>
        <v>18500</v>
        <stp/>
        <stp>FB</stp>
        <stp>quote-day</stp>
        <tr r="J2" s="1"/>
      </tp>
      <tp>
        <v>49153</v>
        <stp/>
        <stp>NFLX</stp>
        <stp>trade-time</stp>
        <tr r="L12" s="1"/>
      </tp>
      <tp>
        <v>27301330</v>
        <stp/>
        <stp>AAPL</stp>
        <stp>total-volume</stp>
        <tr r="I3" s="1"/>
      </tp>
      <tp>
        <v>3087600</v>
        <stp/>
        <stp>PYPL</stp>
        <stp>total-volume</stp>
        <tr r="I29" s="1"/>
      </tp>
      <tp>
        <v>80.650000000000006</v>
        <stp/>
        <stp>JD</stp>
        <stp>bid-price</stp>
        <tr r="D11" s="1"/>
      </tp>
      <tp>
        <v>150.68</v>
        <stp/>
        <stp>GD</stp>
        <stp>bid-price</stp>
        <tr r="D49" s="1"/>
      </tp>
      <tp t="s">
        <v>2020-09-14 00:00:00.000</v>
        <stp/>
        <stp>VIAC</stp>
        <stp>dividend-date</stp>
        <tr r="O30" s="1"/>
      </tp>
      <tp>
        <v>49155</v>
        <stp/>
        <stp>MSFT</stp>
        <stp>trade-time</stp>
        <tr r="L6" s="1"/>
      </tp>
      <tp>
        <v>18500</v>
        <stp/>
        <stp>MA</stp>
        <stp>quote-day</stp>
        <tr r="J39" s="1"/>
      </tp>
      <tp t="s">
        <v>2020-08-06 00:00:00.000</v>
        <stp/>
        <stp>INTC</stp>
        <stp>dividend-date</stp>
        <tr r="O7" s="1"/>
      </tp>
      <tp>
        <v>1.14E-2</v>
        <stp/>
        <stp>INTC</stp>
        <stp>volatility</stp>
        <tr r="P7" s="1"/>
      </tp>
      <tp>
        <v>1671861</v>
        <stp/>
        <stp>CARR</stp>
        <stp>total-volume</stp>
        <tr r="I38" s="1"/>
      </tp>
      <tp>
        <v>2.1899999999999999E-2</v>
        <stp/>
        <stp>NVDA</stp>
        <stp>volatility</stp>
        <tr r="P20" s="1"/>
      </tp>
      <tp>
        <v>1.6299999999999999E-2</v>
        <stp/>
        <stp>NFLX</stp>
        <stp>volatility</stp>
        <tr r="P12" s="1"/>
      </tp>
      <tp>
        <v>350.01</v>
        <stp/>
        <stp>MA</stp>
        <stp>bid-price</stp>
        <tr r="D39" s="1"/>
      </tp>
      <tp>
        <v>7828280</v>
        <stp/>
        <stp>TWTR</stp>
        <stp>total-volume</stp>
        <tr r="I18" s="1"/>
      </tp>
      <tp>
        <v>18795293</v>
        <stp/>
        <stp>INTC</stp>
        <stp>total-volume</stp>
        <tr r="I7" s="1"/>
      </tp>
      <tp>
        <v>43.43</v>
        <stp/>
        <stp>MO</stp>
        <stp>ask-price</stp>
        <tr r="E21" s="1"/>
      </tp>
      <tp>
        <v>49155</v>
        <stp/>
        <stp>INTC</stp>
        <stp>trade-time</stp>
        <tr r="L7" s="1"/>
      </tp>
      <tp t="s">
        <v xml:space="preserve"> </v>
        <stp/>
        <stp>GOOG</stp>
        <stp>dividend-date</stp>
        <tr r="O40" s="1"/>
      </tp>
      <tp>
        <v>1.43E-2</v>
        <stp/>
        <stp>MSFT</stp>
        <stp>volatility</stp>
        <tr r="P6" s="1"/>
      </tp>
      <tp>
        <v>18500</v>
        <stp/>
        <stp>JD</stp>
        <stp>quote-day</stp>
        <tr r="J11" s="1"/>
      </tp>
      <tp>
        <v>18500</v>
        <stp/>
        <stp>GD</stp>
        <stp>quote-day</stp>
        <tr r="J49" s="1"/>
      </tp>
      <tp>
        <v>296.77</v>
        <stp/>
        <stp>FB</stp>
        <stp>bid-price</stp>
        <tr r="D2" s="1"/>
      </tp>
      <tp>
        <v>79.56</v>
        <stp/>
        <stp>PM</stp>
        <stp>ask-price</stp>
        <tr r="E41" s="1"/>
      </tp>
      <tp>
        <v>21.69</v>
        <stp/>
        <stp>PAC</stp>
        <stp>pe-ratio</stp>
        <tr r="M54" s="1"/>
      </tp>
      <tp>
        <v>49155</v>
        <stp/>
        <stp>GOOG</stp>
        <stp>quote-time</stp>
        <tr r="K40" s="1"/>
      </tp>
      <tp>
        <v>1645.5</v>
        <stp/>
        <stp>GOOG</stp>
        <stp>last-price</stp>
        <tr r="C40" s="1"/>
      </tp>
      <tp t="s">
        <v>AT&amp;T Inc.</v>
        <stp/>
        <stp>T</stp>
        <stp>description</stp>
        <tr r="B10" s="1"/>
      </tp>
      <tp t="s">
        <v>Visa Inc.</v>
        <stp/>
        <stp>V</stp>
        <stp>description</stp>
        <tr r="B26" s="1"/>
      </tp>
      <tp>
        <v>18500</v>
        <stp/>
        <stp>VZ</stp>
        <stp>quote-day</stp>
        <tr r="J19" s="1"/>
      </tp>
      <tp>
        <v>4.1599999999999998E-2</v>
        <stp/>
        <stp>SCCO</stp>
        <stp>volatility</stp>
        <tr r="P51" s="1"/>
      </tp>
      <tp>
        <v>49152</v>
        <stp/>
        <stp>VIAC</stp>
        <stp>trade-time</stp>
        <tr r="L30" s="1"/>
      </tp>
      <tp t="s">
        <v xml:space="preserve"> </v>
        <stp/>
        <stp>NFLX</stp>
        <stp>dividend-date</stp>
        <tr r="O12" s="1"/>
      </tp>
      <tp>
        <v>5.6399999999999999E-2</v>
        <stp/>
        <stp>SHOP</stp>
        <stp>volatility</stp>
        <tr r="P37" s="1"/>
      </tp>
      <tp>
        <v>2460932</v>
        <stp/>
        <stp>ASHR</stp>
        <stp>total-volume</stp>
        <tr r="I33" s="1"/>
      </tp>
      <tp>
        <v>0.1648</v>
        <stp/>
        <stp>MPNGF</stp>
        <stp>volatility</stp>
        <tr r="P53" s="1"/>
      </tp>
      <tp>
        <v>2.53E-2</v>
        <stp/>
        <stp>PYPL</stp>
        <stp>volatility</stp>
        <tr r="P29" s="1"/>
      </tp>
      <tp>
        <v>4.3099999999999999E-2</v>
        <stp/>
        <stp>PANW</stp>
        <stp>volatility</stp>
        <tr r="P43" s="1"/>
      </tp>
      <tp>
        <v>49154</v>
        <stp/>
        <stp>TWTR</stp>
        <stp>trade-time</stp>
        <tr r="L18" s="1"/>
      </tp>
      <tp>
        <v>49153</v>
        <stp/>
        <stp>TQQQ</stp>
        <stp>trade-time</stp>
        <tr r="L8" s="1"/>
      </tp>
      <tp>
        <v>49155</v>
        <stp/>
        <stp>TSLA</stp>
        <stp>trade-time</stp>
        <tr r="L17" s="1"/>
      </tp>
      <tp>
        <v>19.489999999999998</v>
        <stp/>
        <stp>IQ</stp>
        <stp>ask-price</stp>
        <tr r="E35" s="1"/>
      </tp>
      <tp>
        <v>49108</v>
        <stp/>
        <stp>TCEHY</stp>
        <stp>quote-time</stp>
        <tr r="K34" s="1"/>
      </tp>
      <tp>
        <v>13.2796</v>
        <stp/>
        <stp>NEM</stp>
        <stp>pe-ratio</stp>
        <tr r="M32" s="1"/>
      </tp>
      <tp>
        <v>49151</v>
        <stp/>
        <stp>SHOP</stp>
        <stp>trade-time</stp>
        <tr r="L37" s="1"/>
      </tp>
      <tp>
        <v>49155</v>
        <stp/>
        <stp>CARR</stp>
        <stp>quote-time</stp>
        <tr r="K38" s="1"/>
      </tp>
      <tp>
        <v>28.031199999999998</v>
        <stp/>
        <stp>PEP</stp>
        <stp>pe-ratio</stp>
        <tr r="M42" s="1"/>
      </tp>
      <tp>
        <v>2.4799999999999999E-2</v>
        <stp/>
        <stp>VIAC</stp>
        <stp>volatility</stp>
        <tr r="P30" s="1"/>
      </tp>
      <tp>
        <v>49090</v>
        <stp/>
        <stp>SCCO</stp>
        <stp>trade-time</stp>
        <tr r="L51" s="1"/>
      </tp>
      <tp>
        <v>209.8</v>
        <stp/>
        <stp>V</stp>
        <stp>ask-price</stp>
        <tr r="E26" s="1"/>
      </tp>
      <tp>
        <v>71.349500000000006</v>
        <stp/>
        <stp>TCEHY</stp>
        <stp>last-price</stp>
        <tr r="C34" s="1"/>
      </tp>
      <tp>
        <v>30.915800000000001</v>
        <stp/>
        <stp>CARR</stp>
        <stp>last-price</stp>
        <tr r="C38" s="1"/>
      </tp>
      <tp>
        <v>49155</v>
        <stp/>
        <stp>BABA</stp>
        <stp>quote-time</stp>
        <tr r="K14" s="1"/>
      </tp>
      <tp t="e">
        <v>#N/A</v>
        <stp/>
        <stp>MDP</stp>
        <stp>pe-ratio</stp>
        <tr r="M50" s="1"/>
      </tp>
      <tp>
        <v>28.05</v>
        <stp/>
        <stp>MDT</stp>
        <stp>pe-ratio</stp>
        <tr r="M25" s="1"/>
      </tp>
      <tp>
        <v>12688793</v>
        <stp/>
        <stp>NFLX</stp>
        <stp>total-volume</stp>
        <tr r="I12" s="1"/>
      </tp>
      <tp>
        <v>8323221</v>
        <stp/>
        <stp>TSLA</stp>
        <stp>total-volume</stp>
        <tr r="I17" s="1"/>
      </tp>
      <tp>
        <v>291.83999999999997</v>
        <stp/>
        <stp>BABA</stp>
        <stp>last-price</stp>
        <tr r="C14" s="1"/>
      </tp>
      <tp>
        <v>13.616</v>
        <stp/>
        <stp>GD</stp>
        <stp>pe-ratio</stp>
        <tr r="M49" s="1"/>
      </tp>
      <tp>
        <v>2.3E-2</v>
        <stp/>
        <stp>TWTR</stp>
        <stp>volatility</stp>
        <tr r="P18" s="1"/>
      </tp>
      <tp>
        <v>3.1699999999999999E-2</v>
        <stp/>
        <stp>TSLA</stp>
        <stp>volatility</stp>
        <tr r="P17" s="1"/>
      </tp>
      <tp>
        <v>1.23E-2</v>
        <stp/>
        <stp>TQQQ</stp>
        <stp>volatility</stp>
        <tr r="P8" s="1"/>
      </tp>
      <tp>
        <v>49154</v>
        <stp/>
        <stp>ASHR</stp>
        <stp>quote-time</stp>
        <tr r="K33" s="1"/>
      </tp>
      <tp>
        <v>49155</v>
        <stp/>
        <stp>AMZN</stp>
        <stp>quote-time</stp>
        <tr r="K24" s="1"/>
      </tp>
      <tp>
        <v>49155</v>
        <stp/>
        <stp>AAPL</stp>
        <stp>quote-time</stp>
        <tr r="K3" s="1"/>
      </tp>
      <tp>
        <v>49153</v>
        <stp/>
        <stp>ABBV</stp>
        <stp>quote-time</stp>
        <tr r="K27" s="1"/>
      </tp>
      <tp>
        <v>29.9</v>
        <stp/>
        <stp>T</stp>
        <stp>ask-price</stp>
        <tr r="E10" s="1"/>
      </tp>
      <tp>
        <v>1960996</v>
        <stp/>
        <stp>SHOP</stp>
        <stp>total-volume</stp>
        <tr r="I37" s="1"/>
      </tp>
      <tp>
        <v>1655791</v>
        <stp/>
        <stp>GOOG</stp>
        <stp>total-volume</stp>
        <tr r="I40" s="1"/>
      </tp>
      <tp>
        <v>93.614999999999995</v>
        <stp/>
        <stp>ABBV</stp>
        <stp>last-price</stp>
        <tr r="C27" s="1"/>
      </tp>
      <tp>
        <v>505.15620000000001</v>
        <stp/>
        <stp>AAPL</stp>
        <stp>last-price</stp>
        <tr r="C3" s="1"/>
      </tp>
      <tp>
        <v>3441.02</v>
        <stp/>
        <stp>AMZN</stp>
        <stp>last-price</stp>
        <tr r="C24" s="1"/>
      </tp>
      <tp>
        <v>34.494999999999997</v>
        <stp/>
        <stp>ASHR</stp>
        <stp>last-price</stp>
        <tr r="C33" s="1"/>
      </tp>
      <tp>
        <v>32.9</v>
        <stp/>
        <stp>FB</stp>
        <stp>pe-ratio</stp>
        <tr r="M2" s="1"/>
      </tp>
      <tp>
        <v>49098</v>
        <stp/>
        <stp>MPNGF</stp>
        <stp>trade-time</stp>
        <tr r="L53" s="1"/>
      </tp>
      <tp>
        <v>49150</v>
        <stp/>
        <stp>PYPL</stp>
        <stp>trade-time</stp>
        <tr r="L29" s="1"/>
      </tp>
      <tp>
        <v>15.8071</v>
        <stp/>
        <stp>PFE</stp>
        <stp>pe-ratio</stp>
        <tr r="M9" s="1"/>
      </tp>
      <tp>
        <v>49152</v>
        <stp/>
        <stp>PANW</stp>
        <stp>trade-time</stp>
        <tr r="L43" s="1"/>
      </tp>
      <tp>
        <v>1372562</v>
        <stp/>
        <stp>PANW</stp>
        <stp>total-volume</stp>
        <tr r="I43" s="1"/>
      </tp>
      <tp>
        <v>59.41</v>
        <stp/>
        <stp>VZ</stp>
        <stp>bid-price</stp>
        <tr r="D19" s="1"/>
      </tp>
      <tp t="e">
        <v>#N/A</v>
        <stp/>
        <stp>IQ</stp>
        <stp>pe-ratio</stp>
        <tr r="M35" s="1"/>
      </tp>
      <tp t="s">
        <v>2019-12-24 00:00:00.000</v>
        <stp/>
        <stp>TQQQ</stp>
        <stp>dividend-date</stp>
        <tr r="O8" s="1"/>
      </tp>
      <tp>
        <v>2640167</v>
        <stp/>
        <stp>VIAC</stp>
        <stp>total-volume</stp>
        <tr r="I30" s="1"/>
      </tp>
      <tp>
        <v>59.42</v>
        <stp/>
        <stp>VZ</stp>
        <stp>ask-price</stp>
        <tr r="E19" s="1"/>
      </tp>
      <tp t="s">
        <v xml:space="preserve"> </v>
        <stp/>
        <stp>SHOP</stp>
        <stp>dividend-date</stp>
        <tr r="O37" s="1"/>
      </tp>
      <tp>
        <v>49153</v>
        <stp/>
        <stp>NVDA</stp>
        <stp>quote-time</stp>
        <tr r="K20" s="1"/>
      </tp>
      <tp>
        <v>49153</v>
        <stp/>
        <stp>NFLX</stp>
        <stp>quote-time</stp>
        <tr r="K12" s="1"/>
      </tp>
      <tp>
        <v>29.89</v>
        <stp/>
        <stp>T</stp>
        <stp>bid-price</stp>
        <tr r="D10" s="1"/>
      </tp>
      <tp>
        <v>548.4</v>
        <stp/>
        <stp>NFLX</stp>
        <stp>last-price</stp>
        <tr r="C12" s="1"/>
      </tp>
      <tp>
        <v>513.70000000000005</v>
        <stp/>
        <stp>NVDA</stp>
        <stp>last-price</stp>
        <tr r="C20" s="1"/>
      </tp>
      <tp>
        <v>49155</v>
        <stp/>
        <stp>MSFT</stp>
        <stp>quote-time</stp>
        <tr r="K6" s="1"/>
      </tp>
      <tp>
        <v>18500</v>
        <stp/>
        <stp>IQ</stp>
        <stp>quote-day</stp>
        <tr r="J35" s="1"/>
      </tp>
      <tp>
        <v>184088</v>
        <stp/>
        <stp>SCCO</stp>
        <stp>total-volume</stp>
        <tr r="I51" s="1"/>
      </tp>
      <tp>
        <v>219.88759999999999</v>
        <stp/>
        <stp>MSFT</stp>
        <stp>last-price</stp>
        <tr r="C6" s="1"/>
      </tp>
      <tp>
        <v>35.619999999999997</v>
        <stp/>
        <stp>JD</stp>
        <stp>pe-ratio</stp>
        <tr r="M11" s="1"/>
      </tp>
      <tp t="s">
        <v xml:space="preserve"> </v>
        <stp/>
        <stp>TWTR</stp>
        <stp>dividend-date</stp>
        <tr r="O18" s="1"/>
      </tp>
      <tp t="s">
        <v>2019-12-18 00:00:00.000</v>
        <stp/>
        <stp>ASHR</stp>
        <stp>dividend-date</stp>
        <tr r="O33" s="1"/>
      </tp>
      <tp t="s">
        <v>2020-06-25 00:00:00.000</v>
        <stp/>
        <stp>CARR</stp>
        <stp>dividend-date</stp>
        <tr r="O38" s="1"/>
      </tp>
      <tp>
        <v>209.77</v>
        <stp/>
        <stp>V</stp>
        <stp>bid-price</stp>
        <tr r="D26" s="1"/>
      </tp>
      <tp>
        <v>3271224</v>
        <stp/>
        <stp>ABBV</stp>
        <stp>total-volume</stp>
        <tr r="I27" s="1"/>
      </tp>
      <tp>
        <v>11773601</v>
        <stp/>
        <stp>BABA</stp>
        <stp>total-volume</stp>
        <tr r="I14" s="1"/>
      </tp>
      <tp>
        <v>47.727400000000003</v>
        <stp/>
        <stp>MA</stp>
        <stp>pe-ratio</stp>
        <tr r="M39" s="1"/>
      </tp>
      <tp t="e">
        <v>#N/A</v>
        <stp/>
        <stp>MO</stp>
        <stp>pe-ratio</stp>
        <tr r="M21" s="1"/>
      </tp>
      <tp>
        <v>18.350000000000001</v>
        <stp/>
        <stp>MMM</stp>
        <stp>pe-ratio</stp>
        <tr r="M44" s="1"/>
      </tp>
      <tp>
        <v>15.0152</v>
        <stp/>
        <stp>BMY</stp>
        <stp>pe-ratio</stp>
        <tr r="M28" s="1"/>
      </tp>
      <tp>
        <v>19.48</v>
        <stp/>
        <stp>IQ</stp>
        <stp>bid-price</stp>
        <tr r="D35" s="1"/>
      </tp>
      <tp>
        <v>18500</v>
        <stp/>
        <stp>V</stp>
        <stp>quote-day</stp>
        <tr r="J26" s="1"/>
      </tp>
      <tp t="e">
        <v>#N/A</v>
        <stp/>
        <stp>GLD</stp>
        <stp>pe-ratio</stp>
        <tr r="M16" s="1"/>
      </tp>
      <tp t="s">
        <v>2020-08-19 00:00:00.000</v>
        <stp/>
        <stp>MSFT</stp>
        <stp>dividend-date</stp>
        <tr r="O6" s="1"/>
      </tp>
      <tp>
        <v>5306755</v>
        <stp/>
        <stp>NVDA</stp>
        <stp>total-volume</stp>
        <tr r="I20" s="1"/>
      </tp>
      <tp>
        <v>39.79</v>
        <stp/>
        <stp>NOK</stp>
        <stp>pe-ratio</stp>
        <tr r="M15" s="1"/>
      </tp>
      <tp t="s">
        <v xml:space="preserve"> </v>
        <stp/>
        <stp>PANW</stp>
        <stp>dividend-date</stp>
        <tr r="O43" s="1"/>
      </tp>
      <tp>
        <v>28.0396</v>
        <stp/>
        <stp>XOM</stp>
        <stp>pe-ratio</stp>
        <tr r="M13" s="1"/>
      </tp>
      <tp>
        <v>49155</v>
        <stp/>
        <stp>INTC</stp>
        <stp>quote-time</stp>
        <tr r="K7" s="1"/>
      </tp>
      <tp>
        <v>49.58</v>
        <stp/>
        <stp>INTC</stp>
        <stp>last-price</stp>
        <tr r="C7" s="1"/>
      </tp>
      <tp>
        <v>18500</v>
        <stp/>
        <stp>T</stp>
        <stp>quote-day</stp>
        <tr r="J10" s="1"/>
      </tp>
      <tp>
        <v>27.292300000000001</v>
        <stp/>
        <stp>JNJ</stp>
        <stp>pe-ratio</stp>
        <tr r="M23" s="1"/>
      </tp>
      <tp>
        <v>14.4008</v>
        <stp/>
        <stp>SNA</stp>
        <stp>pe-ratio</stp>
        <tr r="M52" s="1"/>
      </tp>
      <tp>
        <v>14.498100000000001</v>
        <stp/>
        <stp>BND</stp>
        <stp>pe-ratio</stp>
        <tr r="M36" s="1"/>
      </tp>
      <tp t="s">
        <v>2020-07-14 00:00:00.000</v>
        <stp/>
        <stp>ABBV</stp>
        <stp>dividend-date</stp>
        <tr r="O27" s="1"/>
      </tp>
      <tp>
        <v>21860240</v>
        <stp/>
        <stp>MSFT</stp>
        <stp>total-volume</stp>
        <tr r="I6" s="1"/>
      </tp>
      <tp>
        <v>49155</v>
        <stp/>
        <stp>XOM</stp>
        <stp>quote-time</stp>
        <tr r="K13" s="1"/>
      </tp>
      <tp>
        <v>49155</v>
        <stp/>
        <stp>QQQ</stp>
        <stp>quote-time</stp>
        <tr r="K5" s="1"/>
      </tp>
      <tp>
        <v>49154</v>
        <stp/>
        <stp>PRU</stp>
        <stp>quote-time</stp>
        <tr r="K45" s="1"/>
      </tp>
      <tp>
        <v>49153</v>
        <stp/>
        <stp>PEP</stp>
        <stp>quote-time</stp>
        <tr r="K42" s="1"/>
      </tp>
      <tp>
        <v>49153</v>
        <stp/>
        <stp>PFE</stp>
        <stp>quote-time</stp>
        <tr r="K9" s="1"/>
      </tp>
      <tp>
        <v>49141</v>
        <stp/>
        <stp>PAC</stp>
        <stp>quote-time</stp>
        <tr r="K54" s="1"/>
      </tp>
      <tp>
        <v>49155</v>
        <stp/>
        <stp>SPY</stp>
        <stp>quote-time</stp>
        <tr r="K4" s="1"/>
      </tp>
      <tp>
        <v>49151</v>
        <stp/>
        <stp>SPG</stp>
        <stp>quote-time</stp>
        <tr r="K31" s="1"/>
      </tp>
      <tp>
        <v>49154</v>
        <stp/>
        <stp>SNA</stp>
        <stp>quote-time</stp>
        <tr r="K52" s="1"/>
      </tp>
      <tp>
        <v>49152</v>
        <stp/>
        <stp>RTX</stp>
        <stp>quote-time</stp>
        <tr r="K22" s="1"/>
      </tp>
      <tp>
        <v>49124</v>
        <stp/>
        <stp>VTR</stp>
        <stp>quote-time</stp>
        <tr r="K46" s="1"/>
      </tp>
      <tp>
        <v>76.319999999999993</v>
        <stp/>
        <stp>PAC</stp>
        <stp>bid-price</stp>
        <tr r="D54" s="1"/>
      </tp>
      <tp>
        <v>49155</v>
        <stp/>
        <stp>JNJ</stp>
        <stp>quote-time</stp>
        <tr r="K23" s="1"/>
      </tp>
      <tp>
        <v>49152</v>
        <stp/>
        <stp>MMM</stp>
        <stp>quote-time</stp>
        <tr r="K44" s="1"/>
      </tp>
      <tp>
        <v>49153</v>
        <stp/>
        <stp>MDT</stp>
        <stp>quote-time</stp>
        <tr r="K25" s="1"/>
      </tp>
      <tp>
        <v>49138</v>
        <stp/>
        <stp>MDP</stp>
        <stp>quote-time</stp>
        <tr r="K50" s="1"/>
      </tp>
      <tp>
        <v>49136</v>
        <stp/>
        <stp>LYB</stp>
        <stp>quote-time</stp>
        <tr r="K47" s="1"/>
      </tp>
      <tp>
        <v>49153</v>
        <stp/>
        <stp>NUE</stp>
        <stp>quote-time</stp>
        <tr r="K48" s="1"/>
      </tp>
      <tp>
        <v>49153</v>
        <stp/>
        <stp>NOK</stp>
        <stp>quote-time</stp>
        <tr r="K15" s="1"/>
      </tp>
      <tp>
        <v>49155</v>
        <stp/>
        <stp>NEM</stp>
        <stp>quote-time</stp>
        <tr r="K32" s="1"/>
      </tp>
      <tp>
        <v>49153</v>
        <stp/>
        <stp>BMY</stp>
        <stp>quote-time</stp>
        <tr r="K28" s="1"/>
      </tp>
      <tp>
        <v>49139</v>
        <stp/>
        <stp>BND</stp>
        <stp>quote-time</stp>
        <tr r="K36" s="1"/>
      </tp>
      <tp>
        <v>49155</v>
        <stp/>
        <stp>GLD</stp>
        <stp>quote-time</stp>
        <tr r="K16" s="1"/>
      </tp>
      <tp>
        <v>62.11</v>
        <stp/>
        <stp>BMY</stp>
        <stp>last-price</stp>
        <tr r="C28" s="1"/>
      </tp>
      <tp>
        <v>88.472399999999993</v>
        <stp/>
        <stp>BND</stp>
        <stp>last-price</stp>
        <tr r="C36" s="1"/>
      </tp>
      <tp>
        <v>182.81</v>
        <stp/>
        <stp>GLD</stp>
        <stp>last-price</stp>
        <tr r="C16" s="1"/>
      </tp>
      <tp>
        <v>151.56800000000001</v>
        <stp/>
        <stp>JNJ</stp>
        <stp>last-price</stp>
        <tr r="C23" s="1"/>
      </tp>
      <tp>
        <v>18500</v>
        <stp/>
        <stp>NUE</stp>
        <stp>quote-day</stp>
        <tr r="J48" s="1"/>
      </tp>
      <tp>
        <v>18500</v>
        <stp/>
        <stp>PFE</stp>
        <stp>quote-day</stp>
        <tr r="J9" s="1"/>
      </tp>
      <tp>
        <v>45.24</v>
        <stp/>
        <stp>NUE</stp>
        <stp>last-price</stp>
        <tr r="C48" s="1"/>
      </tp>
      <tp>
        <v>65.62</v>
        <stp/>
        <stp>NEM</stp>
        <stp>last-price</stp>
        <tr r="C32" s="1"/>
      </tp>
      <tp>
        <v>5.05</v>
        <stp/>
        <stp>NOK</stp>
        <stp>last-price</stp>
        <tr r="C15" s="1"/>
      </tp>
      <tp>
        <v>68.708100000000002</v>
        <stp/>
        <stp>LYB</stp>
        <stp>last-price</stp>
        <tr r="C47" s="1"/>
      </tp>
      <tp>
        <v>103.7</v>
        <stp/>
        <stp>MDT</stp>
        <stp>last-price</stp>
        <tr r="C25" s="1"/>
      </tp>
      <tp>
        <v>13.78</v>
        <stp/>
        <stp>MDP</stp>
        <stp>last-price</stp>
        <tr r="C50" s="1"/>
      </tp>
      <tp>
        <v>163.82</v>
        <stp/>
        <stp>MMM</stp>
        <stp>last-price</stp>
        <tr r="C44" s="1"/>
      </tp>
      <tp>
        <v>60.5</v>
        <stp/>
        <stp>RTX</stp>
        <stp>last-price</stp>
        <tr r="C22" s="1"/>
      </tp>
      <tp>
        <v>66.209999999999994</v>
        <stp/>
        <stp>SPG</stp>
        <stp>last-price</stp>
        <tr r="C31" s="1"/>
      </tp>
      <tp>
        <v>346.99</v>
        <stp/>
        <stp>SPY</stp>
        <stp>last-price</stp>
        <tr r="C4" s="1"/>
      </tp>
      <tp>
        <v>147.49</v>
        <stp/>
        <stp>SNA</stp>
        <stp>last-price</stp>
        <tr r="C52" s="1"/>
      </tp>
      <tp>
        <v>68.7</v>
        <stp/>
        <stp>PRU</stp>
        <stp>last-price</stp>
        <tr r="C45" s="1"/>
      </tp>
      <tp>
        <v>137.81</v>
        <stp/>
        <stp>PEP</stp>
        <stp>last-price</stp>
        <tr r="C42" s="1"/>
      </tp>
      <tp>
        <v>37.840000000000003</v>
        <stp/>
        <stp>PFE</stp>
        <stp>last-price</stp>
        <tr r="C9" s="1"/>
      </tp>
      <tp>
        <v>76.34</v>
        <stp/>
        <stp>PAC</stp>
        <stp>last-price</stp>
        <tr r="C54" s="1"/>
      </tp>
      <tp>
        <v>291.30500000000001</v>
        <stp/>
        <stp>QQQ</stp>
        <stp>last-price</stp>
        <tr r="C5" s="1"/>
      </tp>
      <tp>
        <v>40.951000000000001</v>
        <stp/>
        <stp>VTR</stp>
        <stp>last-price</stp>
        <tr r="C46" s="1"/>
      </tp>
      <tp>
        <v>40.335000000000001</v>
        <stp/>
        <stp>XOM</stp>
        <stp>last-price</stp>
        <tr r="C13" s="1"/>
      </tp>
      <tp>
        <v>40.340000000000003</v>
        <stp/>
        <stp>XOM</stp>
        <stp>ask-price</stp>
        <tr r="E13" s="1"/>
      </tp>
      <tp>
        <v>163.84</v>
        <stp/>
        <stp>MMM</stp>
        <stp>ask-price</stp>
        <tr r="E44" s="1"/>
      </tp>
      <tp>
        <v>65.63</v>
        <stp/>
        <stp>NEM</stp>
        <stp>ask-price</stp>
        <tr r="E32" s="1"/>
      </tp>
      <tp>
        <v>68.69</v>
        <stp/>
        <stp>LYB</stp>
        <stp>bid-price</stp>
        <tr r="D47" s="1"/>
      </tp>
      <tp>
        <v>7449314</v>
        <stp/>
        <stp>VZ</stp>
        <stp>total-volume</stp>
        <tr r="I19" s="1"/>
      </tp>
      <tp>
        <v>18500</v>
        <stp/>
        <stp>GLD</stp>
        <stp>quote-day</stp>
        <tr r="J16" s="1"/>
      </tp>
      <tp>
        <v>18500</v>
        <stp/>
        <stp>BND</stp>
        <stp>quote-day</stp>
        <tr r="J36" s="1"/>
      </tp>
      <tp>
        <v>474306</v>
        <stp/>
        <stp>NUE</stp>
        <stp>total-volume</stp>
        <tr r="I48" s="1"/>
      </tp>
      <tp>
        <v>147.44</v>
        <stp/>
        <stp>SNA</stp>
        <stp>bid-price</stp>
        <tr r="D52" s="1"/>
      </tp>
      <tp>
        <v>18500</v>
        <stp/>
        <stp>SPG</stp>
        <stp>quote-day</stp>
        <tr r="J31" s="1"/>
      </tp>
      <tp>
        <v>691078</v>
        <stp/>
        <stp>VTR</stp>
        <stp>total-volume</stp>
        <tr r="I46" s="1"/>
      </tp>
      <tp>
        <v>5016585</v>
        <stp/>
        <stp>RTX</stp>
        <stp>total-volume</stp>
        <tr r="I22" s="1"/>
      </tp>
      <tp>
        <v>18.3368</v>
        <stp/>
        <stp>T</stp>
        <stp>pe-ratio</stp>
        <tr r="M10" s="1"/>
      </tp>
      <tp>
        <v>39.250500000000002</v>
        <stp/>
        <stp>V</stp>
        <stp>pe-ratio</stp>
        <tr r="M26" s="1"/>
      </tp>
      <tp>
        <v>66.19</v>
        <stp/>
        <stp>SPG</stp>
        <stp>bid-price</stp>
        <tr r="D31" s="1"/>
      </tp>
      <tp>
        <v>18500</v>
        <stp/>
        <stp>SNA</stp>
        <stp>quote-day</stp>
        <tr r="J52" s="1"/>
      </tp>
      <tp>
        <v>799045</v>
        <stp/>
        <stp>PRU</stp>
        <stp>total-volume</stp>
        <tr r="I45" s="1"/>
      </tp>
      <tp>
        <v>124.9</v>
        <stp/>
        <stp>AMZN</stp>
        <stp>pe-ratio</stp>
        <tr r="M24" s="1"/>
      </tp>
      <tp>
        <v>23930901</v>
        <stp/>
        <stp>QQQ</stp>
        <stp>total-volume</stp>
        <tr r="I5" s="1"/>
      </tp>
      <tp>
        <v>37.840000000000003</v>
        <stp/>
        <stp>PFE</stp>
        <stp>bid-price</stp>
        <tr r="D9" s="1"/>
      </tp>
      <tp>
        <v>45.23</v>
        <stp/>
        <stp>NUE</stp>
        <stp>bid-price</stp>
        <tr r="D48" s="1"/>
      </tp>
      <tp>
        <v>151.59</v>
        <stp/>
        <stp>JNJ</stp>
        <stp>ask-price</stp>
        <tr r="E23" s="1"/>
      </tp>
      <tp>
        <v>18500</v>
        <stp/>
        <stp>PAC</stp>
        <stp>quote-day</stp>
        <tr r="J54" s="1"/>
      </tp>
      <tp>
        <v>6.96</v>
        <stp/>
        <stp>T</stp>
        <stp>dividend-yield</stp>
        <tr r="N10" s="1"/>
      </tp>
      <tp>
        <v>0.57999999999999996</v>
        <stp/>
        <stp>V</stp>
        <stp>dividend-yield</stp>
        <tr r="N26" s="1"/>
      </tp>
      <tp>
        <v>2510692</v>
        <stp/>
        <stp>SPG</stp>
        <stp>total-volume</stp>
        <tr r="I31" s="1"/>
      </tp>
      <tp>
        <v>24234969</v>
        <stp/>
        <stp>SPY</stp>
        <stp>total-volume</stp>
        <tr r="I4" s="1"/>
      </tp>
      <tp>
        <v>1647229</v>
        <stp/>
        <stp>PM</stp>
        <stp>total-volume</stp>
        <tr r="I41" s="1"/>
      </tp>
      <tp>
        <v>182.83</v>
        <stp/>
        <stp>GLD</stp>
        <stp>bid-price</stp>
        <tr r="D16" s="1"/>
      </tp>
      <tp>
        <v>88.47</v>
        <stp/>
        <stp>BND</stp>
        <stp>bid-price</stp>
        <tr r="D36" s="1"/>
      </tp>
      <tp>
        <v>5.0599999999999996</v>
        <stp/>
        <stp>NOK</stp>
        <stp>ask-price</stp>
        <tr r="E15" s="1"/>
      </tp>
      <tp>
        <v>18500</v>
        <stp/>
        <stp>LYB</stp>
        <stp>quote-day</stp>
        <tr r="J47" s="1"/>
      </tp>
      <tp>
        <v>182.84</v>
        <stp/>
        <stp>GLD</stp>
        <stp>ask-price</stp>
        <tr r="E16" s="1"/>
      </tp>
      <tp>
        <v>88.48</v>
        <stp/>
        <stp>BND</stp>
        <stp>ask-price</stp>
        <tr r="E36" s="1"/>
      </tp>
      <tp>
        <v>5.05</v>
        <stp/>
        <stp>NOK</stp>
        <stp>bid-price</stp>
        <tr r="D15" s="1"/>
      </tp>
      <tp>
        <v>18500</v>
        <stp/>
        <stp>MMM</stp>
        <stp>quote-day</stp>
        <tr r="J44" s="1"/>
      </tp>
      <tp>
        <v>18500</v>
        <stp/>
        <stp>NEM</stp>
        <stp>quote-day</stp>
        <tr r="J32" s="1"/>
      </tp>
      <tp>
        <v>18500</v>
        <stp/>
        <stp>XOM</stp>
        <stp>quote-day</stp>
        <tr r="J13" s="1"/>
      </tp>
      <tp>
        <v>37.85</v>
        <stp/>
        <stp>PFE</stp>
        <stp>ask-price</stp>
        <tr r="E9" s="1"/>
      </tp>
      <tp>
        <v>45.25</v>
        <stp/>
        <stp>NUE</stp>
        <stp>ask-price</stp>
        <tr r="E48" s="1"/>
      </tp>
      <tp>
        <v>151.56</v>
        <stp/>
        <stp>JNJ</stp>
        <stp>bid-price</stp>
        <tr r="D23" s="1"/>
      </tp>
      <tp>
        <v>66.23</v>
        <stp/>
        <stp>SPG</stp>
        <stp>ask-price</stp>
        <tr r="E31" s="1"/>
      </tp>
      <tp t="e">
        <v>#N/A</v>
        <stp/>
        <stp>TWTR</stp>
        <stp>pe-ratio</stp>
        <tr r="M18" s="1"/>
      </tp>
      <tp>
        <v>9.0406999999999993</v>
        <stp/>
        <stp>INTC</stp>
        <stp>pe-ratio</stp>
        <tr r="M7" s="1"/>
      </tp>
      <tp>
        <v>147.6</v>
        <stp/>
        <stp>SNA</stp>
        <stp>ask-price</stp>
        <tr r="E52" s="1"/>
      </tp>
      <tp>
        <v>27.73</v>
        <stp/>
        <stp>CARR</stp>
        <stp>pe-ratio</stp>
        <tr r="M38" s="1"/>
      </tp>
      <tp>
        <v>637758</v>
        <stp/>
        <stp>LYB</stp>
        <stp>total-volume</stp>
        <tr r="I47" s="1"/>
      </tp>
      <tp>
        <v>40.33</v>
        <stp/>
        <stp>XOM</stp>
        <stp>bid-price</stp>
        <tr r="D13" s="1"/>
      </tp>
      <tp>
        <v>68.739999999999995</v>
        <stp/>
        <stp>LYB</stp>
        <stp>ask-price</stp>
        <tr r="E47" s="1"/>
      </tp>
      <tp>
        <v>65.62</v>
        <stp/>
        <stp>NEM</stp>
        <stp>bid-price</stp>
        <tr r="D32" s="1"/>
      </tp>
      <tp>
        <v>163.81</v>
        <stp/>
        <stp>MMM</stp>
        <stp>bid-price</stp>
        <tr r="D44" s="1"/>
      </tp>
      <tp t="e">
        <v>#N/A</v>
        <stp/>
        <stp>TQQQ</stp>
        <stp>pe-ratio</stp>
        <tr r="M8" s="1"/>
      </tp>
      <tp>
        <v>18500</v>
        <stp/>
        <stp>NOK</stp>
        <stp>quote-day</stp>
        <tr r="J15" s="1"/>
      </tp>
      <tp>
        <v>76.5</v>
        <stp/>
        <stp>PAC</stp>
        <stp>ask-price</stp>
        <tr r="E54" s="1"/>
      </tp>
      <tp>
        <v>18500</v>
        <stp/>
        <stp>JNJ</stp>
        <stp>quote-day</stp>
        <tr r="J23" s="1"/>
      </tp>
      <tp>
        <v>90.4</v>
        <stp/>
        <stp>PYPL</stp>
        <stp>pe-ratio</stp>
        <tr r="M29" s="1"/>
      </tp>
      <tp>
        <v>38.262599999999999</v>
        <stp/>
        <stp>AAPL</stp>
        <stp>pe-ratio</stp>
        <tr r="M3" s="1"/>
      </tp>
      <tp>
        <v>49154</v>
        <stp/>
        <stp>XOM</stp>
        <stp>trade-time</stp>
        <tr r="L13" s="1"/>
      </tp>
      <tp>
        <v>49151</v>
        <stp/>
        <stp>VTR</stp>
        <stp>trade-time</stp>
        <tr r="L46" s="1"/>
      </tp>
      <tp>
        <v>392834</v>
        <stp/>
        <stp>GD</stp>
        <stp>total-volume</stp>
        <tr r="I49" s="1"/>
      </tp>
      <tp>
        <v>49115</v>
        <stp/>
        <stp>PRU</stp>
        <stp>trade-time</stp>
        <tr r="L45" s="1"/>
      </tp>
      <tp>
        <v>49081</v>
        <stp/>
        <stp>PAC</stp>
        <stp>trade-time</stp>
        <tr r="L54" s="1"/>
      </tp>
      <tp>
        <v>49146</v>
        <stp/>
        <stp>PFE</stp>
        <stp>trade-time</stp>
        <tr r="L9" s="1"/>
      </tp>
      <tp>
        <v>49143</v>
        <stp/>
        <stp>PEP</stp>
        <stp>trade-time</stp>
        <tr r="L42" s="1"/>
      </tp>
      <tp>
        <v>49155</v>
        <stp/>
        <stp>QQQ</stp>
        <stp>trade-time</stp>
        <tr r="L5" s="1"/>
      </tp>
      <tp>
        <v>49151</v>
        <stp/>
        <stp>RTX</stp>
        <stp>trade-time</stp>
        <tr r="L22" s="1"/>
      </tp>
      <tp>
        <v>49155</v>
        <stp/>
        <stp>SPY</stp>
        <stp>trade-time</stp>
        <tr r="L4" s="1"/>
      </tp>
      <tp>
        <v>49144</v>
        <stp/>
        <stp>SPG</stp>
        <stp>trade-time</stp>
        <tr r="L31" s="1"/>
      </tp>
      <tp>
        <v>49145</v>
        <stp/>
        <stp>SNA</stp>
        <stp>trade-time</stp>
        <tr r="L52" s="1"/>
      </tp>
      <tp>
        <v>49135</v>
        <stp/>
        <stp>LYB</stp>
        <stp>trade-time</stp>
        <tr r="L47" s="1"/>
      </tp>
      <tp>
        <v>49151</v>
        <stp/>
        <stp>MMM</stp>
        <stp>trade-time</stp>
        <tr r="L44" s="1"/>
      </tp>
      <tp>
        <v>49126</v>
        <stp/>
        <stp>MDP</stp>
        <stp>trade-time</stp>
        <tr r="L50" s="1"/>
      </tp>
      <tp>
        <v>49151</v>
        <stp/>
        <stp>MDT</stp>
        <stp>trade-time</stp>
        <tr r="L25" s="1"/>
      </tp>
      <tp>
        <v>49088</v>
        <stp/>
        <stp>NUE</stp>
        <stp>trade-time</stp>
        <tr r="L48" s="1"/>
      </tp>
      <tp>
        <v>49154</v>
        <stp/>
        <stp>NOK</stp>
        <stp>trade-time</stp>
        <tr r="L15" s="1"/>
      </tp>
      <tp>
        <v>49153</v>
        <stp/>
        <stp>NEM</stp>
        <stp>trade-time</stp>
        <tr r="L32" s="1"/>
      </tp>
      <tp>
        <v>49148</v>
        <stp/>
        <stp>JNJ</stp>
        <stp>trade-time</stp>
        <tr r="L23" s="1"/>
      </tp>
      <tp>
        <v>49148</v>
        <stp/>
        <stp>GLD</stp>
        <stp>trade-time</stp>
        <tr r="L16" s="1"/>
      </tp>
      <tp>
        <v>49145</v>
        <stp/>
        <stp>BND</stp>
        <stp>trade-time</stp>
        <tr r="L36" s="1"/>
      </tp>
      <tp>
        <v>49153</v>
        <stp/>
        <stp>BMY</stp>
        <stp>trade-time</stp>
        <tr r="L28" s="1"/>
      </tp>
      <tp t="e">
        <v>#N/A</v>
        <stp/>
        <stp>SHOP</stp>
        <stp>pe-ratio</stp>
        <tr r="M37" s="1"/>
      </tp>
      <tp>
        <v>18500</v>
        <stp/>
        <stp>PRU</stp>
        <stp>quote-day</stp>
        <tr r="J45" s="1"/>
      </tp>
      <tp>
        <v>34.65</v>
        <stp/>
        <stp>GOOG</stp>
        <stp>pe-ratio</stp>
        <tr r="M40" s="1"/>
      </tp>
      <tp>
        <v>13341152</v>
        <stp/>
        <stp>PFE</stp>
        <stp>total-volume</stp>
        <tr r="I9" s="1"/>
      </tp>
      <tp>
        <v>39205383</v>
        <stp/>
        <stp>FB</stp>
        <stp>total-volume</stp>
        <tr r="I2" s="1"/>
      </tp>
      <tp>
        <v>40.950000000000003</v>
        <stp/>
        <stp>VTR</stp>
        <stp>bid-price</stp>
        <tr r="D46" s="1"/>
      </tp>
      <tp t="e">
        <v>#N/A</v>
        <stp/>
        <stp>PANW</stp>
        <stp>pe-ratio</stp>
        <tr r="M43" s="1"/>
      </tp>
      <tp>
        <v>18500</v>
        <stp/>
        <stp>MDT</stp>
        <stp>quote-day</stp>
        <tr r="J25" s="1"/>
      </tp>
      <tp>
        <v>2477870</v>
        <stp/>
        <stp>NEM</stp>
        <stp>total-volume</stp>
        <tr r="I32" s="1"/>
      </tp>
      <tp>
        <v>1491434</v>
        <stp/>
        <stp>PEP</stp>
        <stp>total-volume</stp>
        <tr r="I42" s="1"/>
      </tp>
      <tp t="s">
        <v xml:space="preserve"> </v>
        <stp/>
        <stp>MPNGF</stp>
        <stp>dividend-date</stp>
        <tr r="O53" s="1"/>
      </tp>
      <tp>
        <v>291.3</v>
        <stp/>
        <stp>QQQ</stp>
        <stp>bid-price</stp>
        <tr r="D5" s="1"/>
      </tp>
      <tp>
        <v>323260</v>
        <stp/>
        <stp>MDP</stp>
        <stp>total-volume</stp>
        <tr r="I50" s="1"/>
      </tp>
      <tp>
        <v>3397996</v>
        <stp/>
        <stp>MDT</stp>
        <stp>total-volume</stp>
        <tr r="I25" s="1"/>
      </tp>
      <tp>
        <v>137.81</v>
        <stp/>
        <stp>PEP</stp>
        <stp>bid-price</stp>
        <tr r="D42" s="1"/>
      </tp>
      <tp>
        <v>13.78</v>
        <stp/>
        <stp>MDP</stp>
        <stp>bid-price</stp>
        <tr r="D50" s="1"/>
      </tp>
      <tp>
        <v>80.13</v>
        <stp/>
        <stp>NFLX</stp>
        <stp>pe-ratio</stp>
        <tr r="M12" s="1"/>
      </tp>
      <tp>
        <v>945.63</v>
        <stp/>
        <stp>TSLA</stp>
        <stp>pe-ratio</stp>
        <tr r="M17" s="1"/>
      </tp>
      <tp>
        <v>60.5</v>
        <stp/>
        <stp>RTX</stp>
        <stp>ask-price</stp>
        <tr r="E22" s="1"/>
      </tp>
      <tp t="s">
        <v>2020-05-14 00:00:00.000</v>
        <stp/>
        <stp>TCEHY</stp>
        <stp>dividend-date</stp>
        <tr r="O34" s="1"/>
      </tp>
      <tp>
        <v>18500</v>
        <stp/>
        <stp>QQQ</stp>
        <stp>quote-day</stp>
        <tr r="J5" s="1"/>
      </tp>
      <tp>
        <v>4.58E-2</v>
        <stp/>
        <stp>VTR</stp>
        <stp>volatility</stp>
        <tr r="P46" s="1"/>
      </tp>
      <tp>
        <v>2.2599999999999999E-2</v>
        <stp/>
        <stp>RTX</stp>
        <stp>volatility</stp>
        <tr r="P22" s="1"/>
      </tp>
      <tp>
        <v>3.8800000000000001E-2</v>
        <stp/>
        <stp>SPG</stp>
        <stp>volatility</stp>
        <tr r="P31" s="1"/>
      </tp>
      <tp>
        <v>2.0999999999999999E-3</v>
        <stp/>
        <stp>SPY</stp>
        <stp>volatility</stp>
        <tr r="P4" s="1"/>
      </tp>
      <tp>
        <v>6.6699999999999995E-2</v>
        <stp/>
        <stp>SNA</stp>
        <stp>volatility</stp>
        <tr r="P52" s="1"/>
      </tp>
      <tp>
        <v>4.3400000000000001E-2</v>
        <stp/>
        <stp>PRU</stp>
        <stp>volatility</stp>
        <tr r="P45" s="1"/>
      </tp>
      <tp>
        <v>1.43E-2</v>
        <stp/>
        <stp>PFE</stp>
        <stp>volatility</stp>
        <tr r="P9" s="1"/>
      </tp>
      <tp>
        <v>2.6200000000000001E-2</v>
        <stp/>
        <stp>PEP</stp>
        <stp>volatility</stp>
        <tr r="P42" s="1"/>
      </tp>
      <tp>
        <v>0.13289999999999999</v>
        <stp/>
        <stp>PAC</stp>
        <stp>volatility</stp>
        <tr r="P54" s="1"/>
      </tp>
      <tp>
        <v>8.2000000000000007E-3</v>
        <stp/>
        <stp>QQQ</stp>
        <stp>volatility</stp>
        <tr r="P5" s="1"/>
      </tp>
      <tp>
        <v>1.52E-2</v>
        <stp/>
        <stp>XOM</stp>
        <stp>volatility</stp>
        <tr r="P13" s="1"/>
      </tp>
      <tp>
        <v>347</v>
        <stp/>
        <stp>SPY</stp>
        <stp>ask-price</stp>
        <tr r="E4" s="1"/>
      </tp>
      <tp>
        <v>62.11</v>
        <stp/>
        <stp>BMY</stp>
        <stp>ask-price</stp>
        <tr r="E28" s="1"/>
      </tp>
      <tp>
        <v>1.06E-2</v>
        <stp/>
        <stp>GLD</stp>
        <stp>volatility</stp>
        <tr r="P16" s="1"/>
      </tp>
      <tp>
        <v>5.7000000000000002E-3</v>
        <stp/>
        <stp>BND</stp>
        <stp>volatility</stp>
        <tr r="P36" s="1"/>
      </tp>
      <tp>
        <v>1.47E-2</v>
        <stp/>
        <stp>BMY</stp>
        <stp>volatility</stp>
        <tr r="P28" s="1"/>
      </tp>
      <tp>
        <v>4.1599999999999998E-2</v>
        <stp/>
        <stp>NUE</stp>
        <stp>volatility</stp>
        <tr r="P48" s="1"/>
      </tp>
      <tp>
        <v>5.5199999999999999E-2</v>
        <stp/>
        <stp>NOK</stp>
        <stp>volatility</stp>
        <tr r="P15" s="1"/>
      </tp>
      <tp>
        <v>2.7400000000000001E-2</v>
        <stp/>
        <stp>NEM</stp>
        <stp>volatility</stp>
        <tr r="P32" s="1"/>
      </tp>
      <tp>
        <v>0.03</v>
        <stp/>
        <stp>LYB</stp>
        <stp>volatility</stp>
        <tr r="P47" s="1"/>
      </tp>
      <tp>
        <v>4.4299999999999999E-2</v>
        <stp/>
        <stp>MMM</stp>
        <stp>volatility</stp>
        <tr r="P44" s="1"/>
      </tp>
      <tp>
        <v>1.95E-2</v>
        <stp/>
        <stp>MDT</stp>
        <stp>volatility</stp>
        <tr r="P25" s="1"/>
      </tp>
      <tp t="e">
        <v>#N/A</v>
        <stp/>
        <stp>MDP</stp>
        <stp>volatility</stp>
        <tr r="P50" s="1"/>
      </tp>
      <tp>
        <v>2.0899999999999998E-2</v>
        <stp/>
        <stp>JNJ</stp>
        <stp>volatility</stp>
        <tr r="P23" s="1"/>
      </tp>
      <tp>
        <v>18500</v>
        <stp/>
        <stp>MDP</stp>
        <stp>quote-day</stp>
        <tr r="J50" s="1"/>
      </tp>
      <tp>
        <v>18500</v>
        <stp/>
        <stp>PEP</stp>
        <stp>quote-day</stp>
        <tr r="J42" s="1"/>
      </tp>
      <tp>
        <v>26181</v>
        <stp/>
        <stp>PAC</stp>
        <stp>total-volume</stp>
        <tr r="I54" s="1"/>
      </tp>
      <tp>
        <v>68.650000000000006</v>
        <stp/>
        <stp>PRU</stp>
        <stp>bid-price</stp>
        <tr r="D45" s="1"/>
      </tp>
      <tp>
        <v>103.68</v>
        <stp/>
        <stp>MDT</stp>
        <stp>bid-price</stp>
        <tr r="D25" s="1"/>
      </tp>
      <tp t="e">
        <v>#N/A</v>
        <stp/>
        <stp>ASHR</stp>
        <stp>pe-ratio</stp>
        <tr r="M33" s="1"/>
      </tp>
      <tp>
        <v>18500</v>
        <stp/>
        <stp>VTR</stp>
        <stp>quote-day</stp>
        <tr r="J46" s="1"/>
      </tp>
      <tp>
        <v>11654325</v>
        <stp/>
        <stp>NOK</stp>
        <stp>total-volume</stp>
        <tr r="I15" s="1"/>
      </tp>
      <tp>
        <v>12542665</v>
        <stp/>
        <stp>XOM</stp>
        <stp>total-volume</stp>
        <tr r="I13" s="1"/>
      </tp>
      <tp>
        <v>103.71</v>
        <stp/>
        <stp>MDT</stp>
        <stp>ask-price</stp>
        <tr r="E25" s="1"/>
      </tp>
      <tp>
        <v>73142</v>
        <stp/>
        <stp>SNA</stp>
        <stp>total-volume</stp>
        <tr r="I52" s="1"/>
      </tp>
      <tp>
        <v>2336011</v>
        <stp/>
        <stp>BND</stp>
        <stp>total-volume</stp>
        <tr r="I36" s="1"/>
      </tp>
      <tp>
        <v>3632367</v>
        <stp/>
        <stp>JNJ</stp>
        <stp>total-volume</stp>
        <tr r="I23" s="1"/>
      </tp>
      <tp>
        <v>68.69</v>
        <stp/>
        <stp>PRU</stp>
        <stp>ask-price</stp>
        <tr r="E45" s="1"/>
      </tp>
      <tp>
        <v>37.0717</v>
        <stp/>
        <stp>MSFT</stp>
        <stp>pe-ratio</stp>
        <tr r="M6" s="1"/>
      </tp>
      <tp>
        <v>1172025</v>
        <stp/>
        <stp>MMM</stp>
        <stp>total-volume</stp>
        <tr r="I44" s="1"/>
      </tp>
      <tp>
        <v>3109493</v>
        <stp/>
        <stp>BMY</stp>
        <stp>total-volume</stp>
        <tr r="I28" s="1"/>
      </tp>
      <tp>
        <v>5070470</v>
        <stp/>
        <stp>MO</stp>
        <stp>total-volume</stp>
        <tr r="I21" s="1"/>
      </tp>
      <tp>
        <v>1664000</v>
        <stp/>
        <stp>MA</stp>
        <stp>total-volume</stp>
        <tr r="I39" s="1"/>
      </tp>
      <tp>
        <v>346.99</v>
        <stp/>
        <stp>SPY</stp>
        <stp>bid-price</stp>
        <tr r="D4" s="1"/>
      </tp>
      <tp>
        <v>62.1</v>
        <stp/>
        <stp>BMY</stp>
        <stp>bid-price</stp>
        <tr r="D28" s="1"/>
      </tp>
      <tp>
        <v>8971089</v>
        <stp/>
        <stp>GLD</stp>
        <stp>total-volume</stp>
        <tr r="I16" s="1"/>
      </tp>
      <tp>
        <v>60.49</v>
        <stp/>
        <stp>RTX</stp>
        <stp>bid-price</stp>
        <tr r="D22" s="1"/>
      </tp>
      <tp>
        <v>93.291499999999999</v>
        <stp/>
        <stp>NVDA</stp>
        <stp>pe-ratio</stp>
        <tr r="M20" s="1"/>
      </tp>
      <tp>
        <v>137.83000000000001</v>
        <stp/>
        <stp>PEP</stp>
        <stp>ask-price</stp>
        <tr r="E42" s="1"/>
      </tp>
      <tp>
        <v>13.81</v>
        <stp/>
        <stp>MDP</stp>
        <stp>ask-price</stp>
        <tr r="E50" s="1"/>
      </tp>
      <tp>
        <v>18500</v>
        <stp/>
        <stp>BMY</stp>
        <stp>quote-day</stp>
        <tr r="J28" s="1"/>
      </tp>
      <tp>
        <v>18500</v>
        <stp/>
        <stp>SPY</stp>
        <stp>quote-day</stp>
        <tr r="J4" s="1"/>
      </tp>
      <tp>
        <v>30.811599999999999</v>
        <stp/>
        <stp>SCCO</stp>
        <stp>pe-ratio</stp>
        <tr r="M51" s="1"/>
      </tp>
      <tp>
        <v>12809437</v>
        <stp/>
        <stp>JD</stp>
        <stp>total-volume</stp>
        <tr r="I11" s="1"/>
      </tp>
      <tp>
        <v>291.31</v>
        <stp/>
        <stp>QQQ</stp>
        <stp>ask-price</stp>
        <tr r="E5" s="1"/>
      </tp>
      <tp>
        <v>20.790600000000001</v>
        <stp/>
        <stp>ABBV</stp>
        <stp>pe-ratio</stp>
        <tr r="M27" s="1"/>
      </tp>
      <tp>
        <v>18500</v>
        <stp/>
        <stp>RTX</stp>
        <stp>quote-day</stp>
        <tr r="J22" s="1"/>
      </tp>
      <tp>
        <v>14.42</v>
        <stp/>
        <stp>BABA</stp>
        <stp>pe-ratio</stp>
        <tr r="M14" s="1"/>
      </tp>
      <tp>
        <v>40.97</v>
        <stp/>
        <stp>VTR</stp>
        <stp>ask-price</stp>
        <tr r="E46" s="1"/>
      </tp>
      <tp>
        <v>2334969</v>
        <stp/>
        <stp>IQ</stp>
        <stp>total-volume</stp>
        <tr r="I35" s="1"/>
      </tp>
      <tp>
        <v>7.0697999999999999</v>
        <stp/>
        <stp>VIAC</stp>
        <stp>pe-ratio</stp>
        <tr r="M3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BB639-722B-4360-8512-4B9BAB671695}" name="Table1" displayName="Table1" ref="A1:P54" totalsRowShown="0">
  <autoFilter ref="A1:P54" xr:uid="{32E94F31-300F-4EA6-A032-B2833C691C37}"/>
  <sortState xmlns:xlrd2="http://schemas.microsoft.com/office/spreadsheetml/2017/richdata2" ref="A2:P54">
    <sortCondition descending="1" ref="I1:I54"/>
  </sortState>
  <tableColumns count="16">
    <tableColumn id="1" xr3:uid="{8CF6EFD5-1BA9-482E-854F-EF33419122CE}" name="ticker"/>
    <tableColumn id="11" xr3:uid="{A280CF68-8C5D-4CF9-BB4B-B308C40B3D37}" name="description" dataDxfId="13">
      <calculatedColumnFormula>RTD("td.rtd","",$A2,B$1)</calculatedColumnFormula>
    </tableColumn>
    <tableColumn id="2" xr3:uid="{7DE5A27C-2C60-4A33-AED1-A21973530A28}" name="last-price" dataDxfId="12">
      <calculatedColumnFormula>RTD("td.rtd","",$A2,C$1)</calculatedColumnFormula>
    </tableColumn>
    <tableColumn id="3" xr3:uid="{57F055B2-69CE-4E76-BC72-BB7A31014256}" name="bid-price" dataDxfId="11">
      <calculatedColumnFormula>RTD("td.rtd","",$A2,D$1)</calculatedColumnFormula>
    </tableColumn>
    <tableColumn id="4" xr3:uid="{62BEA9E9-D061-495E-8BE6-5F8D897ECC4E}" name="ask-price" dataDxfId="10">
      <calculatedColumnFormula>RTD("td.rtd","",$A2,E$1)</calculatedColumnFormula>
    </tableColumn>
    <tableColumn id="5" xr3:uid="{EFC9078E-4782-4947-8488-DD9D9232AD50}" name="close-price" dataDxfId="9">
      <calculatedColumnFormula>RTD("td.rtd","",$A2,F$1)</calculatedColumnFormula>
    </tableColumn>
    <tableColumn id="15" xr3:uid="{94F17655-140F-46A8-A6B1-E6761E969A97}" name="chg $" dataDxfId="8">
      <calculatedColumnFormula>C2-F2</calculatedColumnFormula>
    </tableColumn>
    <tableColumn id="16" xr3:uid="{1371745D-5844-4352-950D-FE855AF2E3A1}" name="chg %" dataDxfId="7">
      <calculatedColumnFormula>(C2-F2)/C2</calculatedColumnFormula>
    </tableColumn>
    <tableColumn id="6" xr3:uid="{3339D911-8D44-447C-B1D2-BCBC232937DE}" name="total-volume">
      <calculatedColumnFormula>RTD("td.rtd","",$A2,I$1)</calculatedColumnFormula>
    </tableColumn>
    <tableColumn id="14" xr3:uid="{DE83D9C4-FAAE-4C3B-9991-5E6CB74B33B4}" name="quote-day" dataDxfId="6">
      <calculatedColumnFormula>RTD("td.rtd","",$A2,J$1)+DATE(1970,1,1)</calculatedColumnFormula>
    </tableColumn>
    <tableColumn id="13" xr3:uid="{0D51CE5A-9D45-47A0-897C-A1728E211A70}" name="quote-time" dataDxfId="5">
      <calculatedColumnFormula xml:space="preserve"> RTD("td.rtd","",$A2,K$1)/86400</calculatedColumnFormula>
    </tableColumn>
    <tableColumn id="12" xr3:uid="{DB0AFC14-F22F-42A7-B4E0-7F9DBC3BEDFB}" name="trade-time" dataDxfId="4">
      <calculatedColumnFormula>RTD("td.rtd","",$A2,L$1)/86400</calculatedColumnFormula>
    </tableColumn>
    <tableColumn id="7" xr3:uid="{7FECC782-43E4-4384-AEAC-095CDFC799C8}" name="pe-ratio" dataDxfId="3">
      <calculatedColumnFormula>RTD("td.rtd","",$A2,M$1)</calculatedColumnFormula>
    </tableColumn>
    <tableColumn id="8" xr3:uid="{A65C416C-8EE1-41F0-9180-2DE7B972B044}" name="dividend-yield" dataDxfId="2">
      <calculatedColumnFormula>RTD("td.rtd","",$A2,N$1)</calculatedColumnFormula>
    </tableColumn>
    <tableColumn id="9" xr3:uid="{0F3EF55E-9A7A-4D58-9438-7106C3721026}" name="dividend-date" dataDxfId="1">
      <calculatedColumnFormula>RTD("td.rtd","",$A2,O$1)</calculatedColumnFormula>
    </tableColumn>
    <tableColumn id="10" xr3:uid="{3DD7DD77-ABBE-4BF9-BBEF-87721F5E4A5F}" name="volatility" dataDxfId="0">
      <calculatedColumnFormula>RTD("td.rtd","",$A2,P$1)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97C9-DF5B-418C-89D4-71522069AAAD}">
  <dimension ref="A1:P54"/>
  <sheetViews>
    <sheetView tabSelected="1" workbookViewId="0">
      <selection activeCell="H32" sqref="H32"/>
    </sheetView>
  </sheetViews>
  <sheetFormatPr defaultRowHeight="14.25" x14ac:dyDescent="0.45"/>
  <cols>
    <col min="2" max="2" width="35.86328125" customWidth="1"/>
    <col min="3" max="3" width="11.59765625" bestFit="1" customWidth="1"/>
    <col min="4" max="5" width="11.265625" bestFit="1" customWidth="1"/>
    <col min="6" max="6" width="13" bestFit="1" customWidth="1"/>
    <col min="7" max="7" width="8.59765625" bestFit="1" customWidth="1"/>
    <col min="8" max="8" width="8.265625" bestFit="1" customWidth="1"/>
    <col min="9" max="9" width="14.86328125" bestFit="1" customWidth="1"/>
    <col min="10" max="10" width="12.3984375" bestFit="1" customWidth="1"/>
    <col min="11" max="11" width="13.3984375" bestFit="1" customWidth="1"/>
    <col min="12" max="12" width="12.86328125" bestFit="1" customWidth="1"/>
    <col min="13" max="14" width="19.3984375" customWidth="1"/>
    <col min="15" max="15" width="25" customWidth="1"/>
    <col min="16" max="16" width="12.86328125" customWidth="1"/>
    <col min="17" max="17" width="15.73046875" customWidth="1"/>
  </cols>
  <sheetData>
    <row r="1" spans="1:16" x14ac:dyDescent="0.45">
      <c r="A1" t="s">
        <v>2</v>
      </c>
      <c r="B1" t="s">
        <v>55</v>
      </c>
      <c r="C1" t="s">
        <v>1</v>
      </c>
      <c r="D1" t="s">
        <v>42</v>
      </c>
      <c r="E1" t="s">
        <v>43</v>
      </c>
      <c r="F1" t="s">
        <v>50</v>
      </c>
      <c r="G1" t="s">
        <v>65</v>
      </c>
      <c r="H1" t="s">
        <v>64</v>
      </c>
      <c r="I1" t="s">
        <v>0</v>
      </c>
      <c r="J1" t="s">
        <v>62</v>
      </c>
      <c r="K1" t="s">
        <v>61</v>
      </c>
      <c r="L1" t="s">
        <v>56</v>
      </c>
      <c r="M1" t="s">
        <v>49</v>
      </c>
      <c r="N1" t="s">
        <v>45</v>
      </c>
      <c r="O1" t="s">
        <v>44</v>
      </c>
      <c r="P1" t="s">
        <v>54</v>
      </c>
    </row>
    <row r="2" spans="1:16" x14ac:dyDescent="0.45">
      <c r="A2" t="s">
        <v>66</v>
      </c>
      <c r="B2" s="2" t="str">
        <f>RTD("td.rtd","",$A2,B$1)</f>
        <v>Facebook, Inc. - Class A Common Stock</v>
      </c>
      <c r="C2" s="1">
        <f>RTD("td.rtd","",$A2,C$1)</f>
        <v>296.81</v>
      </c>
      <c r="D2" s="1">
        <f>RTD("td.rtd","",$A2,D$1)</f>
        <v>296.77</v>
      </c>
      <c r="E2" s="1">
        <f>RTD("td.rtd","",$A2,E$1)</f>
        <v>296.85000000000002</v>
      </c>
      <c r="F2" s="1">
        <f>RTD("td.rtd","",$A2,F$1)</f>
        <v>280.82</v>
      </c>
      <c r="G2" s="1">
        <f>C2-F2</f>
        <v>15.990000000000009</v>
      </c>
      <c r="H2" s="7">
        <f>(C2-F2)/C2</f>
        <v>5.387284794986695E-2</v>
      </c>
      <c r="I2">
        <f>RTD("td.rtd","",$A2,I$1)</f>
        <v>39205383</v>
      </c>
      <c r="J2" s="5">
        <f>RTD("td.rtd","",$A2,J$1)+DATE(1970,1,1)</f>
        <v>44069</v>
      </c>
      <c r="K2" s="6">
        <f xml:space="preserve"> RTD("td.rtd","",$A2,K$1)/86400</f>
        <v>0.56891203703703708</v>
      </c>
      <c r="L2" s="6">
        <f>RTD("td.rtd","",$A2,L$1)/86400</f>
        <v>0.56891203703703708</v>
      </c>
      <c r="M2" s="1">
        <f>RTD("td.rtd","",$A2,M$1)</f>
        <v>32.9</v>
      </c>
      <c r="N2" s="1" t="e">
        <f>RTD("td.rtd","",$A2,N$1)</f>
        <v>#N/A</v>
      </c>
      <c r="O2" s="2" t="str">
        <f>RTD("td.rtd","",$A2,O$1)</f>
        <v xml:space="preserve"> </v>
      </c>
      <c r="P2" s="3">
        <f>RTD("td.rtd","",$A2,P$1)</f>
        <v>1.11E-2</v>
      </c>
    </row>
    <row r="3" spans="1:16" x14ac:dyDescent="0.45">
      <c r="A3" t="s">
        <v>51</v>
      </c>
      <c r="B3" s="2" t="str">
        <f>RTD("td.rtd","",$A3,B$1)</f>
        <v>Apple Inc. - Common Stock</v>
      </c>
      <c r="C3" s="1">
        <f>RTD("td.rtd","",$A3,C$1)</f>
        <v>505.15620000000001</v>
      </c>
      <c r="D3" s="1">
        <f>RTD("td.rtd","",$A3,D$1)</f>
        <v>505.13</v>
      </c>
      <c r="E3" s="1">
        <f>RTD("td.rtd","",$A3,E$1)</f>
        <v>505.16</v>
      </c>
      <c r="F3" s="1">
        <f>RTD("td.rtd","",$A3,F$1)</f>
        <v>499.3</v>
      </c>
      <c r="G3" s="1">
        <f>C3-F3</f>
        <v>5.8562000000000012</v>
      </c>
      <c r="H3" s="7">
        <f>(C3-F3)/C3</f>
        <v>1.1592849894745429E-2</v>
      </c>
      <c r="I3">
        <f>RTD("td.rtd","",$A3,I$1)</f>
        <v>27301330</v>
      </c>
      <c r="J3" s="5">
        <f>RTD("td.rtd","",$A3,J$1)+DATE(1970,1,1)</f>
        <v>44069</v>
      </c>
      <c r="K3" s="6">
        <f xml:space="preserve"> RTD("td.rtd","",$A3,K$1)/86400</f>
        <v>0.56892361111111112</v>
      </c>
      <c r="L3" s="6">
        <f>RTD("td.rtd","",$A3,L$1)/86400</f>
        <v>0.56892361111111112</v>
      </c>
      <c r="M3" s="1">
        <f>RTD("td.rtd","",$A3,M$1)</f>
        <v>38.262599999999999</v>
      </c>
      <c r="N3" s="1">
        <f>RTD("td.rtd","",$A3,N$1)</f>
        <v>0.66</v>
      </c>
      <c r="O3" s="2" t="str">
        <f>RTD("td.rtd","",$A3,O$1)</f>
        <v>2020-08-07 00:00:00.000</v>
      </c>
      <c r="P3" s="4">
        <f>RTD("td.rtd","",$A3,P$1)</f>
        <v>1.8700000000000001E-2</v>
      </c>
    </row>
    <row r="4" spans="1:16" x14ac:dyDescent="0.45">
      <c r="A4" t="s">
        <v>32</v>
      </c>
      <c r="B4" s="2" t="str">
        <f>RTD("td.rtd","",$A4,B$1)</f>
        <v>SPDR S&amp;P 500</v>
      </c>
      <c r="C4" s="1">
        <f>RTD("td.rtd","",$A4,C$1)</f>
        <v>346.99</v>
      </c>
      <c r="D4" s="1">
        <f>RTD("td.rtd","",$A4,D$1)</f>
        <v>346.99</v>
      </c>
      <c r="E4" s="1">
        <f>RTD("td.rtd","",$A4,E$1)</f>
        <v>347</v>
      </c>
      <c r="F4" s="1">
        <f>RTD("td.rtd","",$A4,F$1)</f>
        <v>344.12</v>
      </c>
      <c r="G4" s="1">
        <f>C4-F4</f>
        <v>2.8700000000000045</v>
      </c>
      <c r="H4" s="7">
        <f>(C4-F4)/C4</f>
        <v>8.2711317329029789E-3</v>
      </c>
      <c r="I4">
        <f>RTD("td.rtd","",$A4,I$1)</f>
        <v>24234969</v>
      </c>
      <c r="J4" s="5">
        <f>RTD("td.rtd","",$A4,J$1)+DATE(1970,1,1)</f>
        <v>44069</v>
      </c>
      <c r="K4" s="6">
        <f xml:space="preserve"> RTD("td.rtd","",$A4,K$1)/86400</f>
        <v>0.56892361111111112</v>
      </c>
      <c r="L4" s="6">
        <f>RTD("td.rtd","",$A4,L$1)/86400</f>
        <v>0.56892361111111112</v>
      </c>
      <c r="M4" s="1" t="e">
        <f>RTD("td.rtd","",$A4,M$1)</f>
        <v>#N/A</v>
      </c>
      <c r="N4" s="1">
        <f>RTD("td.rtd","",$A4,N$1)</f>
        <v>1.66</v>
      </c>
      <c r="O4" s="2" t="str">
        <f>RTD("td.rtd","",$A4,O$1)</f>
        <v>2020-06-19 00:00:00.000</v>
      </c>
      <c r="P4" s="4">
        <f>RTD("td.rtd","",$A4,P$1)</f>
        <v>2.0999999999999999E-3</v>
      </c>
    </row>
    <row r="5" spans="1:16" x14ac:dyDescent="0.45">
      <c r="A5" t="s">
        <v>27</v>
      </c>
      <c r="B5" s="2" t="str">
        <f>RTD("td.rtd","",$A5,B$1)</f>
        <v>Invesco QQQ Trust, Series 1</v>
      </c>
      <c r="C5" s="1">
        <f>RTD("td.rtd","",$A5,C$1)</f>
        <v>291.30500000000001</v>
      </c>
      <c r="D5" s="1">
        <f>RTD("td.rtd","",$A5,D$1)</f>
        <v>291.3</v>
      </c>
      <c r="E5" s="1">
        <f>RTD("td.rtd","",$A5,E$1)</f>
        <v>291.31</v>
      </c>
      <c r="F5" s="1">
        <f>RTD("td.rtd","",$A5,F$1)</f>
        <v>285.86</v>
      </c>
      <c r="G5" s="1">
        <f>C5-F5</f>
        <v>5.4449999999999932</v>
      </c>
      <c r="H5" s="7">
        <f>(C5-F5)/C5</f>
        <v>1.86917491975764E-2</v>
      </c>
      <c r="I5">
        <f>RTD("td.rtd","",$A5,I$1)</f>
        <v>23930901</v>
      </c>
      <c r="J5" s="5">
        <f>RTD("td.rtd","",$A5,J$1)+DATE(1970,1,1)</f>
        <v>44069</v>
      </c>
      <c r="K5" s="6">
        <f xml:space="preserve"> RTD("td.rtd","",$A5,K$1)/86400</f>
        <v>0.56892361111111112</v>
      </c>
      <c r="L5" s="6">
        <f>RTD("td.rtd","",$A5,L$1)/86400</f>
        <v>0.56892361111111112</v>
      </c>
      <c r="M5" s="1" t="e">
        <f>RTD("td.rtd","",$A5,M$1)</f>
        <v>#N/A</v>
      </c>
      <c r="N5" s="1">
        <f>RTD("td.rtd","",$A5,N$1)</f>
        <v>0.56999999999999995</v>
      </c>
      <c r="O5" s="2" t="str">
        <f>RTD("td.rtd","",$A5,O$1)</f>
        <v>2020-06-22 00:00:00.000</v>
      </c>
      <c r="P5" s="4">
        <f>RTD("td.rtd","",$A5,P$1)</f>
        <v>8.2000000000000007E-3</v>
      </c>
    </row>
    <row r="6" spans="1:16" x14ac:dyDescent="0.45">
      <c r="A6" t="s">
        <v>3</v>
      </c>
      <c r="B6" s="2" t="str">
        <f>RTD("td.rtd","",$A6,B$1)</f>
        <v>Microsoft Corporation - Common Stock</v>
      </c>
      <c r="C6" s="1">
        <f>RTD("td.rtd","",$A6,C$1)</f>
        <v>219.88759999999999</v>
      </c>
      <c r="D6" s="1">
        <f>RTD("td.rtd","",$A6,D$1)</f>
        <v>219.88</v>
      </c>
      <c r="E6" s="1">
        <f>RTD("td.rtd","",$A6,E$1)</f>
        <v>219.9</v>
      </c>
      <c r="F6" s="1">
        <f>RTD("td.rtd","",$A6,F$1)</f>
        <v>216.47</v>
      </c>
      <c r="G6" s="1">
        <f>C6-F6</f>
        <v>3.4175999999999931</v>
      </c>
      <c r="H6" s="7">
        <f>(C6-F6)/C6</f>
        <v>1.5542486252066934E-2</v>
      </c>
      <c r="I6">
        <f>RTD("td.rtd","",$A6,I$1)</f>
        <v>21860240</v>
      </c>
      <c r="J6" s="5">
        <f>RTD("td.rtd","",$A6,J$1)+DATE(1970,1,1)</f>
        <v>44069</v>
      </c>
      <c r="K6" s="6">
        <f xml:space="preserve"> RTD("td.rtd","",$A6,K$1)/86400</f>
        <v>0.56892361111111112</v>
      </c>
      <c r="L6" s="6">
        <f>RTD("td.rtd","",$A6,L$1)/86400</f>
        <v>0.56892361111111112</v>
      </c>
      <c r="M6" s="1">
        <f>RTD("td.rtd","",$A6,M$1)</f>
        <v>37.0717</v>
      </c>
      <c r="N6" s="1">
        <f>RTD("td.rtd","",$A6,N$1)</f>
        <v>0.94</v>
      </c>
      <c r="O6" s="2" t="str">
        <f>RTD("td.rtd","",$A6,O$1)</f>
        <v>2020-08-19 00:00:00.000</v>
      </c>
      <c r="P6" s="4">
        <f>RTD("td.rtd","",$A6,P$1)</f>
        <v>1.43E-2</v>
      </c>
    </row>
    <row r="7" spans="1:16" x14ac:dyDescent="0.45">
      <c r="A7" t="s">
        <v>4</v>
      </c>
      <c r="B7" s="2" t="str">
        <f>RTD("td.rtd","",$A7,B$1)</f>
        <v>Intel Corporation - Common Stock</v>
      </c>
      <c r="C7" s="1">
        <f>RTD("td.rtd","",$A7,C$1)</f>
        <v>49.58</v>
      </c>
      <c r="D7" s="1">
        <f>RTD("td.rtd","",$A7,D$1)</f>
        <v>49.58</v>
      </c>
      <c r="E7" s="1">
        <f>RTD("td.rtd","",$A7,E$1)</f>
        <v>49.59</v>
      </c>
      <c r="F7" s="1">
        <f>RTD("td.rtd","",$A7,F$1)</f>
        <v>49.43</v>
      </c>
      <c r="G7" s="1">
        <f>C7-F7</f>
        <v>0.14999999999999858</v>
      </c>
      <c r="H7" s="7">
        <f>(C7-F7)/C7</f>
        <v>3.0254134731746386E-3</v>
      </c>
      <c r="I7">
        <f>RTD("td.rtd","",$A7,I$1)</f>
        <v>18795293</v>
      </c>
      <c r="J7" s="5">
        <f>RTD("td.rtd","",$A7,J$1)+DATE(1970,1,1)</f>
        <v>44069</v>
      </c>
      <c r="K7" s="6">
        <f xml:space="preserve"> RTD("td.rtd","",$A7,K$1)/86400</f>
        <v>0.56892361111111112</v>
      </c>
      <c r="L7" s="6">
        <f>RTD("td.rtd","",$A7,L$1)/86400</f>
        <v>0.56892361111111112</v>
      </c>
      <c r="M7" s="1">
        <f>RTD("td.rtd","",$A7,M$1)</f>
        <v>9.0406999999999993</v>
      </c>
      <c r="N7" s="1">
        <f>RTD("td.rtd","",$A7,N$1)</f>
        <v>2.67</v>
      </c>
      <c r="O7" s="2" t="str">
        <f>RTD("td.rtd","",$A7,O$1)</f>
        <v>2020-08-06 00:00:00.000</v>
      </c>
      <c r="P7" s="4">
        <f>RTD("td.rtd","",$A7,P$1)</f>
        <v>1.14E-2</v>
      </c>
    </row>
    <row r="8" spans="1:16" x14ac:dyDescent="0.45">
      <c r="A8" t="s">
        <v>41</v>
      </c>
      <c r="B8" s="2" t="str">
        <f>RTD("td.rtd","",$A8,B$1)</f>
        <v>ProShares UltraPro QQQ</v>
      </c>
      <c r="C8" s="1">
        <f>RTD("td.rtd","",$A8,C$1)</f>
        <v>155.81649999999999</v>
      </c>
      <c r="D8" s="1">
        <f>RTD("td.rtd","",$A8,D$1)</f>
        <v>155.81</v>
      </c>
      <c r="E8" s="1">
        <f>RTD("td.rtd","",$A8,E$1)</f>
        <v>155.82</v>
      </c>
      <c r="F8" s="1">
        <f>RTD("td.rtd","",$A8,F$1)</f>
        <v>147.30000000000001</v>
      </c>
      <c r="G8" s="1">
        <f>C8-F8</f>
        <v>8.5164999999999793</v>
      </c>
      <c r="H8" s="7">
        <f>(C8-F8)/C8</f>
        <v>5.465724104956779E-2</v>
      </c>
      <c r="I8">
        <f>RTD("td.rtd","",$A8,I$1)</f>
        <v>16575451</v>
      </c>
      <c r="J8" s="5">
        <f>RTD("td.rtd","",$A8,J$1)+DATE(1970,1,1)</f>
        <v>44069</v>
      </c>
      <c r="K8" s="6">
        <f xml:space="preserve"> RTD("td.rtd","",$A8,K$1)/86400</f>
        <v>0.56892361111111112</v>
      </c>
      <c r="L8" s="6">
        <f>RTD("td.rtd","",$A8,L$1)/86400</f>
        <v>0.56890046296296293</v>
      </c>
      <c r="M8" s="1" t="e">
        <f>RTD("td.rtd","",$A8,M$1)</f>
        <v>#N/A</v>
      </c>
      <c r="N8" s="1">
        <f>RTD("td.rtd","",$A8,N$1)</f>
        <v>0.02</v>
      </c>
      <c r="O8" s="2" t="str">
        <f>RTD("td.rtd","",$A8,O$1)</f>
        <v>2019-12-24 00:00:00.000</v>
      </c>
      <c r="P8" s="4">
        <f>RTD("td.rtd","",$A8,P$1)</f>
        <v>1.23E-2</v>
      </c>
    </row>
    <row r="9" spans="1:16" x14ac:dyDescent="0.45">
      <c r="A9" t="s">
        <v>23</v>
      </c>
      <c r="B9" s="2" t="str">
        <f>RTD("td.rtd","",$A9,B$1)</f>
        <v>Pfizer, Inc. Common Stock</v>
      </c>
      <c r="C9" s="1">
        <f>RTD("td.rtd","",$A9,C$1)</f>
        <v>37.840000000000003</v>
      </c>
      <c r="D9" s="1">
        <f>RTD("td.rtd","",$A9,D$1)</f>
        <v>37.840000000000003</v>
      </c>
      <c r="E9" s="1">
        <f>RTD("td.rtd","",$A9,E$1)</f>
        <v>37.85</v>
      </c>
      <c r="F9" s="1">
        <f>RTD("td.rtd","",$A9,F$1)</f>
        <v>38.409999999999997</v>
      </c>
      <c r="G9" s="1">
        <f>C9-F9</f>
        <v>-0.56999999999999318</v>
      </c>
      <c r="H9" s="7">
        <f>(C9-F9)/C9</f>
        <v>-1.5063424947145696E-2</v>
      </c>
      <c r="I9">
        <f>RTD("td.rtd","",$A9,I$1)</f>
        <v>13341152</v>
      </c>
      <c r="J9" s="5">
        <f>RTD("td.rtd","",$A9,J$1)+DATE(1970,1,1)</f>
        <v>44069</v>
      </c>
      <c r="K9" s="6">
        <f xml:space="preserve"> RTD("td.rtd","",$A9,K$1)/86400</f>
        <v>0.56890046296296293</v>
      </c>
      <c r="L9" s="6">
        <f>RTD("td.rtd","",$A9,L$1)/86400</f>
        <v>0.56881944444444443</v>
      </c>
      <c r="M9" s="1">
        <f>RTD("td.rtd","",$A9,M$1)</f>
        <v>15.8071</v>
      </c>
      <c r="N9" s="1">
        <f>RTD("td.rtd","",$A9,N$1)</f>
        <v>3.96</v>
      </c>
      <c r="O9" s="2" t="str">
        <f>RTD("td.rtd","",$A9,O$1)</f>
        <v>2020-07-30 00:00:00.000</v>
      </c>
      <c r="P9" s="4">
        <f>RTD("td.rtd","",$A9,P$1)</f>
        <v>1.43E-2</v>
      </c>
    </row>
    <row r="10" spans="1:16" x14ac:dyDescent="0.45">
      <c r="A10" t="s">
        <v>33</v>
      </c>
      <c r="B10" s="2" t="str">
        <f>RTD("td.rtd","",$A10,B$1)</f>
        <v>AT&amp;T Inc.</v>
      </c>
      <c r="C10" s="1">
        <f>RTD("td.rtd","",$A10,C$1)</f>
        <v>29.895</v>
      </c>
      <c r="D10" s="1">
        <f>RTD("td.rtd","",$A10,D$1)</f>
        <v>29.89</v>
      </c>
      <c r="E10" s="1">
        <f>RTD("td.rtd","",$A10,E$1)</f>
        <v>29.9</v>
      </c>
      <c r="F10" s="1">
        <f>RTD("td.rtd","",$A10,F$1)</f>
        <v>29.9</v>
      </c>
      <c r="G10" s="1">
        <f>C10-F10</f>
        <v>-4.9999999999990052E-3</v>
      </c>
      <c r="H10" s="7">
        <f>(C10-F10)/C10</f>
        <v>-1.6725204883756499E-4</v>
      </c>
      <c r="I10">
        <f>RTD("td.rtd","",$A10,I$1)</f>
        <v>13213489</v>
      </c>
      <c r="J10" s="5">
        <f>RTD("td.rtd","",$A10,J$1)+DATE(1970,1,1)</f>
        <v>44069</v>
      </c>
      <c r="K10" s="6">
        <f xml:space="preserve"> RTD("td.rtd","",$A10,K$1)/86400</f>
        <v>0.5688657407407407</v>
      </c>
      <c r="L10" s="6">
        <f>RTD("td.rtd","",$A10,L$1)/86400</f>
        <v>0.56888888888888889</v>
      </c>
      <c r="M10" s="1">
        <f>RTD("td.rtd","",$A10,M$1)</f>
        <v>18.3368</v>
      </c>
      <c r="N10" s="1">
        <f>RTD("td.rtd","",$A10,N$1)</f>
        <v>6.96</v>
      </c>
      <c r="O10" s="2" t="str">
        <f>RTD("td.rtd","",$A10,O$1)</f>
        <v>2020-07-09 00:00:00.000</v>
      </c>
      <c r="P10" s="4">
        <f>RTD("td.rtd","",$A10,P$1)</f>
        <v>1.2800000000000001E-2</v>
      </c>
    </row>
    <row r="11" spans="1:16" x14ac:dyDescent="0.45">
      <c r="A11" t="s">
        <v>10</v>
      </c>
      <c r="B11" s="2" t="str">
        <f>RTD("td.rtd","",$A11,B$1)</f>
        <v>JD.com, Inc. - American Depositary Shares</v>
      </c>
      <c r="C11" s="1">
        <f>RTD("td.rtd","",$A11,C$1)</f>
        <v>80.67</v>
      </c>
      <c r="D11" s="1">
        <f>RTD("td.rtd","",$A11,D$1)</f>
        <v>80.650000000000006</v>
      </c>
      <c r="E11" s="1">
        <f>RTD("td.rtd","",$A11,E$1)</f>
        <v>80.67</v>
      </c>
      <c r="F11" s="1">
        <f>RTD("td.rtd","",$A11,F$1)</f>
        <v>78.97</v>
      </c>
      <c r="G11" s="1">
        <f>C11-F11</f>
        <v>1.7000000000000028</v>
      </c>
      <c r="H11" s="7">
        <f>(C11-F11)/C11</f>
        <v>2.1073509359117427E-2</v>
      </c>
      <c r="I11">
        <f>RTD("td.rtd","",$A11,I$1)</f>
        <v>12809437</v>
      </c>
      <c r="J11" s="5">
        <f>RTD("td.rtd","",$A11,J$1)+DATE(1970,1,1)</f>
        <v>44069</v>
      </c>
      <c r="K11" s="6">
        <f xml:space="preserve"> RTD("td.rtd","",$A11,K$1)/86400</f>
        <v>0.56891203703703708</v>
      </c>
      <c r="L11" s="6">
        <f>RTD("td.rtd","",$A11,L$1)/86400</f>
        <v>0.56887731481481485</v>
      </c>
      <c r="M11" s="1">
        <f>RTD("td.rtd","",$A11,M$1)</f>
        <v>35.619999999999997</v>
      </c>
      <c r="N11" s="1" t="e">
        <f>RTD("td.rtd","",$A11,N$1)</f>
        <v>#N/A</v>
      </c>
      <c r="O11" s="2" t="str">
        <f>RTD("td.rtd","",$A11,O$1)</f>
        <v xml:space="preserve"> </v>
      </c>
      <c r="P11" s="4">
        <f>RTD("td.rtd","",$A11,P$1)</f>
        <v>1.7100000000000001E-2</v>
      </c>
    </row>
    <row r="12" spans="1:16" x14ac:dyDescent="0.45">
      <c r="A12" t="s">
        <v>19</v>
      </c>
      <c r="B12" s="2" t="str">
        <f>RTD("td.rtd","",$A12,B$1)</f>
        <v>Netflix, Inc. - Common Stock</v>
      </c>
      <c r="C12" s="1">
        <f>RTD("td.rtd","",$A12,C$1)</f>
        <v>548.4</v>
      </c>
      <c r="D12" s="1">
        <f>RTD("td.rtd","",$A12,D$1)</f>
        <v>548.26</v>
      </c>
      <c r="E12" s="1">
        <f>RTD("td.rtd","",$A12,E$1)</f>
        <v>548.48</v>
      </c>
      <c r="F12" s="1">
        <f>RTD("td.rtd","",$A12,F$1)</f>
        <v>490.58</v>
      </c>
      <c r="G12" s="1">
        <f>C12-F12</f>
        <v>57.819999999999993</v>
      </c>
      <c r="H12" s="7">
        <f>(C12-F12)/C12</f>
        <v>0.10543398978847555</v>
      </c>
      <c r="I12">
        <f>RTD("td.rtd","",$A12,I$1)</f>
        <v>12688793</v>
      </c>
      <c r="J12" s="5">
        <f>RTD("td.rtd","",$A12,J$1)+DATE(1970,1,1)</f>
        <v>44069</v>
      </c>
      <c r="K12" s="6">
        <f xml:space="preserve"> RTD("td.rtd","",$A12,K$1)/86400</f>
        <v>0.56890046296296293</v>
      </c>
      <c r="L12" s="6">
        <f>RTD("td.rtd","",$A12,L$1)/86400</f>
        <v>0.56890046296296293</v>
      </c>
      <c r="M12" s="1">
        <f>RTD("td.rtd","",$A12,M$1)</f>
        <v>80.13</v>
      </c>
      <c r="N12" s="1" t="e">
        <f>RTD("td.rtd","",$A12,N$1)</f>
        <v>#N/A</v>
      </c>
      <c r="O12" s="2" t="str">
        <f>RTD("td.rtd","",$A12,O$1)</f>
        <v xml:space="preserve"> </v>
      </c>
      <c r="P12" s="4">
        <f>RTD("td.rtd","",$A12,P$1)</f>
        <v>1.6299999999999999E-2</v>
      </c>
    </row>
    <row r="13" spans="1:16" x14ac:dyDescent="0.45">
      <c r="A13" t="s">
        <v>68</v>
      </c>
      <c r="B13" s="2" t="str">
        <f>RTD("td.rtd","",$A13,B$1)</f>
        <v>Exxon Mobil Corporation Common Stock</v>
      </c>
      <c r="C13" s="1">
        <f>RTD("td.rtd","",$A13,C$1)</f>
        <v>40.335000000000001</v>
      </c>
      <c r="D13" s="1">
        <f>RTD("td.rtd","",$A13,D$1)</f>
        <v>40.33</v>
      </c>
      <c r="E13" s="1">
        <f>RTD("td.rtd","",$A13,E$1)</f>
        <v>40.340000000000003</v>
      </c>
      <c r="F13" s="1">
        <f>RTD("td.rtd","",$A13,F$1)</f>
        <v>40.880000000000003</v>
      </c>
      <c r="G13" s="1">
        <f>C13-F13</f>
        <v>-0.54500000000000171</v>
      </c>
      <c r="H13" s="7">
        <f>(C13-F13)/C13</f>
        <v>-1.3511838353787076E-2</v>
      </c>
      <c r="I13">
        <f>RTD("td.rtd","",$A13,I$1)</f>
        <v>12542665</v>
      </c>
      <c r="J13" s="5">
        <f>RTD("td.rtd","",$A13,J$1)+DATE(1970,1,1)</f>
        <v>44069</v>
      </c>
      <c r="K13" s="6">
        <f xml:space="preserve"> RTD("td.rtd","",$A13,K$1)/86400</f>
        <v>0.56892361111111112</v>
      </c>
      <c r="L13" s="6">
        <f>RTD("td.rtd","",$A13,L$1)/86400</f>
        <v>0.56891203703703708</v>
      </c>
      <c r="M13" s="1">
        <f>RTD("td.rtd","",$A13,M$1)</f>
        <v>28.0396</v>
      </c>
      <c r="N13" s="1">
        <f>RTD("td.rtd","",$A13,N$1)</f>
        <v>8.51</v>
      </c>
      <c r="O13" s="2" t="str">
        <f>RTD("td.rtd","",$A13,O$1)</f>
        <v>2020-08-12 00:00:00.000</v>
      </c>
      <c r="P13" s="3">
        <f>RTD("td.rtd","",$A13,P$1)</f>
        <v>1.52E-2</v>
      </c>
    </row>
    <row r="14" spans="1:16" x14ac:dyDescent="0.45">
      <c r="A14" t="s">
        <v>53</v>
      </c>
      <c r="B14" s="2" t="str">
        <f>RTD("td.rtd","",$A14,B$1)</f>
        <v>Alibaba Group Holding Limited American Depositary Shares each representing eight</v>
      </c>
      <c r="C14" s="1">
        <f>RTD("td.rtd","",$A14,C$1)</f>
        <v>291.83999999999997</v>
      </c>
      <c r="D14" s="1">
        <f>RTD("td.rtd","",$A14,D$1)</f>
        <v>291.8</v>
      </c>
      <c r="E14" s="1">
        <f>RTD("td.rtd","",$A14,E$1)</f>
        <v>291.83999999999997</v>
      </c>
      <c r="F14" s="1">
        <f>RTD("td.rtd","",$A14,F$1)</f>
        <v>286</v>
      </c>
      <c r="G14" s="1">
        <f>C14-F14</f>
        <v>5.839999999999975</v>
      </c>
      <c r="H14" s="7">
        <f>(C14-F14)/C14</f>
        <v>2.0010964912280618E-2</v>
      </c>
      <c r="I14">
        <f>RTD("td.rtd","",$A14,I$1)</f>
        <v>11773601</v>
      </c>
      <c r="J14" s="5">
        <f>RTD("td.rtd","",$A14,J$1)+DATE(1970,1,1)</f>
        <v>44069</v>
      </c>
      <c r="K14" s="6">
        <f xml:space="preserve"> RTD("td.rtd","",$A14,K$1)/86400</f>
        <v>0.56892361111111112</v>
      </c>
      <c r="L14" s="6">
        <f>RTD("td.rtd","",$A14,L$1)/86400</f>
        <v>0.56892361111111112</v>
      </c>
      <c r="M14" s="1">
        <f>RTD("td.rtd","",$A14,M$1)</f>
        <v>14.42</v>
      </c>
      <c r="N14" s="1" t="e">
        <f>RTD("td.rtd","",$A14,N$1)</f>
        <v>#N/A</v>
      </c>
      <c r="O14" s="2" t="str">
        <f>RTD("td.rtd","",$A14,O$1)</f>
        <v xml:space="preserve"> </v>
      </c>
      <c r="P14" s="4">
        <f>RTD("td.rtd","",$A14,P$1)</f>
        <v>1.5800000000000002E-2</v>
      </c>
    </row>
    <row r="15" spans="1:16" x14ac:dyDescent="0.45">
      <c r="A15" t="s">
        <v>20</v>
      </c>
      <c r="B15" s="2" t="str">
        <f>RTD("td.rtd","",$A15,B$1)</f>
        <v>Nokia Corporation Sponsored American Depositary Shares</v>
      </c>
      <c r="C15" s="1">
        <f>RTD("td.rtd","",$A15,C$1)</f>
        <v>5.05</v>
      </c>
      <c r="D15" s="1">
        <f>RTD("td.rtd","",$A15,D$1)</f>
        <v>5.05</v>
      </c>
      <c r="E15" s="1">
        <f>RTD("td.rtd","",$A15,E$1)</f>
        <v>5.0599999999999996</v>
      </c>
      <c r="F15" s="1">
        <f>RTD("td.rtd","",$A15,F$1)</f>
        <v>5.04</v>
      </c>
      <c r="G15" s="1">
        <f>C15-F15</f>
        <v>9.9999999999997868E-3</v>
      </c>
      <c r="H15" s="7">
        <f>(C15-F15)/C15</f>
        <v>1.9801980198019382E-3</v>
      </c>
      <c r="I15">
        <f>RTD("td.rtd","",$A15,I$1)</f>
        <v>11654325</v>
      </c>
      <c r="J15" s="5">
        <f>RTD("td.rtd","",$A15,J$1)+DATE(1970,1,1)</f>
        <v>44069</v>
      </c>
      <c r="K15" s="6">
        <f xml:space="preserve"> RTD("td.rtd","",$A15,K$1)/86400</f>
        <v>0.56890046296296293</v>
      </c>
      <c r="L15" s="6">
        <f>RTD("td.rtd","",$A15,L$1)/86400</f>
        <v>0.56891203703703708</v>
      </c>
      <c r="M15" s="1">
        <f>RTD("td.rtd","",$A15,M$1)</f>
        <v>39.79</v>
      </c>
      <c r="N15" s="1" t="e">
        <f>RTD("td.rtd","",$A15,N$1)</f>
        <v>#N/A</v>
      </c>
      <c r="O15" s="2" t="str">
        <f>RTD("td.rtd","",$A15,O$1)</f>
        <v xml:space="preserve"> </v>
      </c>
      <c r="P15" s="4">
        <f>RTD("td.rtd","",$A15,P$1)</f>
        <v>5.5199999999999999E-2</v>
      </c>
    </row>
    <row r="16" spans="1:16" x14ac:dyDescent="0.45">
      <c r="A16" t="s">
        <v>7</v>
      </c>
      <c r="B16" s="2" t="str">
        <f>RTD("td.rtd","",$A16,B$1)</f>
        <v>SPDR Gold Trust</v>
      </c>
      <c r="C16" s="1">
        <f>RTD("td.rtd","",$A16,C$1)</f>
        <v>182.81</v>
      </c>
      <c r="D16" s="1">
        <f>RTD("td.rtd","",$A16,D$1)</f>
        <v>182.83</v>
      </c>
      <c r="E16" s="1">
        <f>RTD("td.rtd","",$A16,E$1)</f>
        <v>182.84</v>
      </c>
      <c r="F16" s="1">
        <f>RTD("td.rtd","",$A16,F$1)</f>
        <v>181.22</v>
      </c>
      <c r="G16" s="1">
        <f>C16-F16</f>
        <v>1.5900000000000034</v>
      </c>
      <c r="H16" s="7">
        <f>(C16-F16)/C16</f>
        <v>8.697554838356783E-3</v>
      </c>
      <c r="I16">
        <f>RTD("td.rtd","",$A16,I$1)</f>
        <v>8971089</v>
      </c>
      <c r="J16" s="5">
        <f>RTD("td.rtd","",$A16,J$1)+DATE(1970,1,1)</f>
        <v>44069</v>
      </c>
      <c r="K16" s="6">
        <f xml:space="preserve"> RTD("td.rtd","",$A16,K$1)/86400</f>
        <v>0.56892361111111112</v>
      </c>
      <c r="L16" s="6">
        <f>RTD("td.rtd","",$A16,L$1)/86400</f>
        <v>0.56884259259259262</v>
      </c>
      <c r="M16" s="1" t="e">
        <f>RTD("td.rtd","",$A16,M$1)</f>
        <v>#N/A</v>
      </c>
      <c r="N16" s="1" t="e">
        <f>RTD("td.rtd","",$A16,N$1)</f>
        <v>#N/A</v>
      </c>
      <c r="O16" s="2" t="str">
        <f>RTD("td.rtd","",$A16,O$1)</f>
        <v xml:space="preserve"> </v>
      </c>
      <c r="P16" s="4">
        <f>RTD("td.rtd","",$A16,P$1)</f>
        <v>1.06E-2</v>
      </c>
    </row>
    <row r="17" spans="1:16" x14ac:dyDescent="0.45">
      <c r="A17" t="s">
        <v>34</v>
      </c>
      <c r="B17" s="2" t="str">
        <f>RTD("td.rtd","",$A17,B$1)</f>
        <v>Tesla, Inc.  - Common Stock</v>
      </c>
      <c r="C17" s="1">
        <f>RTD("td.rtd","",$A17,C$1)</f>
        <v>2149.0100000000002</v>
      </c>
      <c r="D17" s="1">
        <f>RTD("td.rtd","",$A17,D$1)</f>
        <v>2148.6498999999999</v>
      </c>
      <c r="E17" s="1">
        <f>RTD("td.rtd","",$A17,E$1)</f>
        <v>2149.3798999999999</v>
      </c>
      <c r="F17" s="1">
        <f>RTD("td.rtd","",$A17,F$1)</f>
        <v>2023.34</v>
      </c>
      <c r="G17" s="1">
        <f>C17-F17</f>
        <v>125.6700000000003</v>
      </c>
      <c r="H17" s="7">
        <f>(C17-F17)/C17</f>
        <v>5.8478089911168533E-2</v>
      </c>
      <c r="I17">
        <f>RTD("td.rtd","",$A17,I$1)</f>
        <v>8323221</v>
      </c>
      <c r="J17" s="5">
        <f>RTD("td.rtd","",$A17,J$1)+DATE(1970,1,1)</f>
        <v>44069</v>
      </c>
      <c r="K17" s="6">
        <f xml:space="preserve"> RTD("td.rtd","",$A17,K$1)/86400</f>
        <v>0.56892361111111112</v>
      </c>
      <c r="L17" s="6">
        <f>RTD("td.rtd","",$A17,L$1)/86400</f>
        <v>0.56892361111111112</v>
      </c>
      <c r="M17" s="1">
        <f>RTD("td.rtd","",$A17,M$1)</f>
        <v>945.63</v>
      </c>
      <c r="N17" s="1" t="e">
        <f>RTD("td.rtd","",$A17,N$1)</f>
        <v>#N/A</v>
      </c>
      <c r="O17" s="2" t="str">
        <f>RTD("td.rtd","",$A17,O$1)</f>
        <v xml:space="preserve"> </v>
      </c>
      <c r="P17" s="4">
        <f>RTD("td.rtd","",$A17,P$1)</f>
        <v>3.1699999999999999E-2</v>
      </c>
    </row>
    <row r="18" spans="1:16" x14ac:dyDescent="0.45">
      <c r="A18" t="s">
        <v>35</v>
      </c>
      <c r="B18" s="2" t="str">
        <f>RTD("td.rtd","",$A18,B$1)</f>
        <v>Twitter, Inc. Common Stock</v>
      </c>
      <c r="C18" s="1">
        <f>RTD("td.rtd","",$A18,C$1)</f>
        <v>41.0715</v>
      </c>
      <c r="D18" s="1">
        <f>RTD("td.rtd","",$A18,D$1)</f>
        <v>41.07</v>
      </c>
      <c r="E18" s="1">
        <f>RTD("td.rtd","",$A18,E$1)</f>
        <v>41.08</v>
      </c>
      <c r="F18" s="1">
        <f>RTD("td.rtd","",$A18,F$1)</f>
        <v>40.549999999999997</v>
      </c>
      <c r="G18" s="1">
        <f>C18-F18</f>
        <v>0.52150000000000318</v>
      </c>
      <c r="H18" s="7">
        <f>(C18-F18)/C18</f>
        <v>1.2697369221966648E-2</v>
      </c>
      <c r="I18">
        <f>RTD("td.rtd","",$A18,I$1)</f>
        <v>7828280</v>
      </c>
      <c r="J18" s="5">
        <f>RTD("td.rtd","",$A18,J$1)+DATE(1970,1,1)</f>
        <v>44069</v>
      </c>
      <c r="K18" s="6">
        <f xml:space="preserve"> RTD("td.rtd","",$A18,K$1)/86400</f>
        <v>0.56892361111111112</v>
      </c>
      <c r="L18" s="6">
        <f>RTD("td.rtd","",$A18,L$1)/86400</f>
        <v>0.56891203703703708</v>
      </c>
      <c r="M18" s="1" t="e">
        <f>RTD("td.rtd","",$A18,M$1)</f>
        <v>#N/A</v>
      </c>
      <c r="N18" s="1" t="e">
        <f>RTD("td.rtd","",$A18,N$1)</f>
        <v>#N/A</v>
      </c>
      <c r="O18" s="2" t="str">
        <f>RTD("td.rtd","",$A18,O$1)</f>
        <v xml:space="preserve"> </v>
      </c>
      <c r="P18" s="4">
        <f>RTD("td.rtd","",$A18,P$1)</f>
        <v>2.3E-2</v>
      </c>
    </row>
    <row r="19" spans="1:16" x14ac:dyDescent="0.45">
      <c r="A19" t="s">
        <v>39</v>
      </c>
      <c r="B19" s="2" t="str">
        <f>RTD("td.rtd","",$A19,B$1)</f>
        <v>Verizon Communications Inc. Common Stock</v>
      </c>
      <c r="C19" s="1">
        <f>RTD("td.rtd","",$A19,C$1)</f>
        <v>59.42</v>
      </c>
      <c r="D19" s="1">
        <f>RTD("td.rtd","",$A19,D$1)</f>
        <v>59.41</v>
      </c>
      <c r="E19" s="1">
        <f>RTD("td.rtd","",$A19,E$1)</f>
        <v>59.42</v>
      </c>
      <c r="F19" s="1">
        <f>RTD("td.rtd","",$A19,F$1)</f>
        <v>59.42</v>
      </c>
      <c r="G19" s="1">
        <f>C19-F19</f>
        <v>0</v>
      </c>
      <c r="H19" s="7">
        <f>(C19-F19)/C19</f>
        <v>0</v>
      </c>
      <c r="I19">
        <f>RTD("td.rtd","",$A19,I$1)</f>
        <v>7449314</v>
      </c>
      <c r="J19" s="5">
        <f>RTD("td.rtd","",$A19,J$1)+DATE(1970,1,1)</f>
        <v>44069</v>
      </c>
      <c r="K19" s="6">
        <f xml:space="preserve"> RTD("td.rtd","",$A19,K$1)/86400</f>
        <v>0.56891203703703708</v>
      </c>
      <c r="L19" s="6">
        <f>RTD("td.rtd","",$A19,L$1)/86400</f>
        <v>0.56888888888888889</v>
      </c>
      <c r="M19" s="1">
        <f>RTD("td.rtd","",$A19,M$1)</f>
        <v>12.881600000000001</v>
      </c>
      <c r="N19" s="1">
        <f>RTD("td.rtd","",$A19,N$1)</f>
        <v>4.1399999999999997</v>
      </c>
      <c r="O19" s="2" t="str">
        <f>RTD("td.rtd","",$A19,O$1)</f>
        <v>2020-07-09 00:00:00.000</v>
      </c>
      <c r="P19" s="3">
        <f>RTD("td.rtd","",$A19,P$1)</f>
        <v>1.2200000000000001E-2</v>
      </c>
    </row>
    <row r="20" spans="1:16" x14ac:dyDescent="0.45">
      <c r="A20" t="s">
        <v>5</v>
      </c>
      <c r="B20" s="2" t="str">
        <f>RTD("td.rtd","",$A20,B$1)</f>
        <v>NVIDIA Corporation - Common Stock</v>
      </c>
      <c r="C20" s="1">
        <f>RTD("td.rtd","",$A20,C$1)</f>
        <v>513.70000000000005</v>
      </c>
      <c r="D20" s="1">
        <f>RTD("td.rtd","",$A20,D$1)</f>
        <v>513.65</v>
      </c>
      <c r="E20" s="1">
        <f>RTD("td.rtd","",$A20,E$1)</f>
        <v>513.75</v>
      </c>
      <c r="F20" s="1">
        <f>RTD("td.rtd","",$A20,F$1)</f>
        <v>510</v>
      </c>
      <c r="G20" s="1">
        <f>C20-F20</f>
        <v>3.7000000000000455</v>
      </c>
      <c r="H20" s="7">
        <f>(C20-F20)/C20</f>
        <v>7.2026474596068625E-3</v>
      </c>
      <c r="I20">
        <f>RTD("td.rtd","",$A20,I$1)</f>
        <v>5306755</v>
      </c>
      <c r="J20" s="5">
        <f>RTD("td.rtd","",$A20,J$1)+DATE(1970,1,1)</f>
        <v>44069</v>
      </c>
      <c r="K20" s="6">
        <f xml:space="preserve"> RTD("td.rtd","",$A20,K$1)/86400</f>
        <v>0.56890046296296293</v>
      </c>
      <c r="L20" s="6">
        <f>RTD("td.rtd","",$A20,L$1)/86400</f>
        <v>0.56892361111111112</v>
      </c>
      <c r="M20" s="1">
        <f>RTD("td.rtd","",$A20,M$1)</f>
        <v>93.291499999999999</v>
      </c>
      <c r="N20" s="1">
        <f>RTD("td.rtd","",$A20,N$1)</f>
        <v>0.13</v>
      </c>
      <c r="O20" s="2" t="str">
        <f>RTD("td.rtd","",$A20,O$1)</f>
        <v>2020-09-01 00:00:00.000</v>
      </c>
      <c r="P20" s="4">
        <f>RTD("td.rtd","",$A20,P$1)</f>
        <v>2.1899999999999999E-2</v>
      </c>
    </row>
    <row r="21" spans="1:16" x14ac:dyDescent="0.45">
      <c r="A21" t="s">
        <v>17</v>
      </c>
      <c r="B21" s="2" t="str">
        <f>RTD("td.rtd","",$A21,B$1)</f>
        <v>Altria Group, Inc.</v>
      </c>
      <c r="C21" s="1">
        <f>RTD("td.rtd","",$A21,C$1)</f>
        <v>43.421300000000002</v>
      </c>
      <c r="D21" s="1">
        <f>RTD("td.rtd","",$A21,D$1)</f>
        <v>43.42</v>
      </c>
      <c r="E21" s="1">
        <f>RTD("td.rtd","",$A21,E$1)</f>
        <v>43.43</v>
      </c>
      <c r="F21" s="1">
        <f>RTD("td.rtd","",$A21,F$1)</f>
        <v>43.52</v>
      </c>
      <c r="G21" s="1">
        <f>C21-F21</f>
        <v>-9.8700000000000898E-2</v>
      </c>
      <c r="H21" s="7">
        <f>(C21-F21)/C21</f>
        <v>-2.2730779594346759E-3</v>
      </c>
      <c r="I21">
        <f>RTD("td.rtd","",$A21,I$1)</f>
        <v>5070470</v>
      </c>
      <c r="J21" s="5">
        <f>RTD("td.rtd","",$A21,J$1)+DATE(1970,1,1)</f>
        <v>44069</v>
      </c>
      <c r="K21" s="6">
        <f xml:space="preserve"> RTD("td.rtd","",$A21,K$1)/86400</f>
        <v>0.56892361111111112</v>
      </c>
      <c r="L21" s="6">
        <f>RTD("td.rtd","",$A21,L$1)/86400</f>
        <v>0.5688657407407407</v>
      </c>
      <c r="M21" s="1" t="e">
        <f>RTD("td.rtd","",$A21,M$1)</f>
        <v>#N/A</v>
      </c>
      <c r="N21" s="1">
        <f>RTD("td.rtd","",$A21,N$1)</f>
        <v>7.9</v>
      </c>
      <c r="O21" s="2" t="str">
        <f>RTD("td.rtd","",$A21,O$1)</f>
        <v>2020-09-14 00:00:00.000</v>
      </c>
      <c r="P21" s="4">
        <f>RTD("td.rtd","",$A21,P$1)</f>
        <v>1.7899999999999999E-2</v>
      </c>
    </row>
    <row r="22" spans="1:16" x14ac:dyDescent="0.45">
      <c r="A22" t="s">
        <v>47</v>
      </c>
      <c r="B22" s="2" t="str">
        <f>RTD("td.rtd","",$A22,B$1)</f>
        <v>Raytheon Technologies Corporation Common Stock</v>
      </c>
      <c r="C22" s="1">
        <f>RTD("td.rtd","",$A22,C$1)</f>
        <v>60.5</v>
      </c>
      <c r="D22" s="1">
        <f>RTD("td.rtd","",$A22,D$1)</f>
        <v>60.49</v>
      </c>
      <c r="E22" s="1">
        <f>RTD("td.rtd","",$A22,E$1)</f>
        <v>60.5</v>
      </c>
      <c r="F22" s="1">
        <f>RTD("td.rtd","",$A22,F$1)</f>
        <v>60.95</v>
      </c>
      <c r="G22" s="1">
        <f>C22-F22</f>
        <v>-0.45000000000000284</v>
      </c>
      <c r="H22" s="7">
        <f>(C22-F22)/C22</f>
        <v>-7.4380165289256667E-3</v>
      </c>
      <c r="I22">
        <f>RTD("td.rtd","",$A22,I$1)</f>
        <v>5016585</v>
      </c>
      <c r="J22" s="5">
        <f>RTD("td.rtd","",$A22,J$1)+DATE(1970,1,1)</f>
        <v>44069</v>
      </c>
      <c r="K22" s="6">
        <f xml:space="preserve"> RTD("td.rtd","",$A22,K$1)/86400</f>
        <v>0.56888888888888889</v>
      </c>
      <c r="L22" s="6">
        <f>RTD("td.rtd","",$A22,L$1)/86400</f>
        <v>0.56887731481481485</v>
      </c>
      <c r="M22" s="1">
        <f>RTD("td.rtd","",$A22,M$1)</f>
        <v>151.71870000000001</v>
      </c>
      <c r="N22" s="1">
        <f>RTD("td.rtd","",$A22,N$1)</f>
        <v>3.12</v>
      </c>
      <c r="O22" s="2" t="str">
        <f>RTD("td.rtd","",$A22,O$1)</f>
        <v>2020-08-13 00:00:00.000</v>
      </c>
      <c r="P22" s="4">
        <f>RTD("td.rtd","",$A22,P$1)</f>
        <v>2.2599999999999999E-2</v>
      </c>
    </row>
    <row r="23" spans="1:16" x14ac:dyDescent="0.45">
      <c r="A23" t="s">
        <v>11</v>
      </c>
      <c r="B23" s="2" t="str">
        <f>RTD("td.rtd","",$A23,B$1)</f>
        <v>Johnson &amp; Johnson Common Stock</v>
      </c>
      <c r="C23" s="1">
        <f>RTD("td.rtd","",$A23,C$1)</f>
        <v>151.56800000000001</v>
      </c>
      <c r="D23" s="1">
        <f>RTD("td.rtd","",$A23,D$1)</f>
        <v>151.56</v>
      </c>
      <c r="E23" s="1">
        <f>RTD("td.rtd","",$A23,E$1)</f>
        <v>151.59</v>
      </c>
      <c r="F23" s="1">
        <f>RTD("td.rtd","",$A23,F$1)</f>
        <v>152.06</v>
      </c>
      <c r="G23" s="1">
        <f>C23-F23</f>
        <v>-0.49199999999999022</v>
      </c>
      <c r="H23" s="7">
        <f>(C23-F23)/C23</f>
        <v>-3.2460677715612147E-3</v>
      </c>
      <c r="I23">
        <f>RTD("td.rtd","",$A23,I$1)</f>
        <v>3632367</v>
      </c>
      <c r="J23" s="5">
        <f>RTD("td.rtd","",$A23,J$1)+DATE(1970,1,1)</f>
        <v>44069</v>
      </c>
      <c r="K23" s="6">
        <f xml:space="preserve"> RTD("td.rtd","",$A23,K$1)/86400</f>
        <v>0.56892361111111112</v>
      </c>
      <c r="L23" s="6">
        <f>RTD("td.rtd","",$A23,L$1)/86400</f>
        <v>0.56884259259259262</v>
      </c>
      <c r="M23" s="1">
        <f>RTD("td.rtd","",$A23,M$1)</f>
        <v>27.292300000000001</v>
      </c>
      <c r="N23" s="1">
        <f>RTD("td.rtd","",$A23,N$1)</f>
        <v>2.66</v>
      </c>
      <c r="O23" s="2" t="str">
        <f>RTD("td.rtd","",$A23,O$1)</f>
        <v>2020-08-24 00:00:00.000</v>
      </c>
      <c r="P23" s="4">
        <f>RTD("td.rtd","",$A23,P$1)</f>
        <v>2.0899999999999998E-2</v>
      </c>
    </row>
    <row r="24" spans="1:16" x14ac:dyDescent="0.45">
      <c r="A24" t="s">
        <v>67</v>
      </c>
      <c r="B24" s="2" t="str">
        <f>RTD("td.rtd","",$A24,B$1)</f>
        <v>Amazon.com, Inc. - Common Stock</v>
      </c>
      <c r="C24" s="1">
        <f>RTD("td.rtd","",$A24,C$1)</f>
        <v>3441.02</v>
      </c>
      <c r="D24" s="1">
        <f>RTD("td.rtd","",$A24,D$1)</f>
        <v>3440.52</v>
      </c>
      <c r="E24" s="1">
        <f>RTD("td.rtd","",$A24,E$1)</f>
        <v>3441.26</v>
      </c>
      <c r="F24" s="1">
        <f>RTD("td.rtd","",$A24,F$1)</f>
        <v>3346.49</v>
      </c>
      <c r="G24" s="1">
        <f>C24-F24</f>
        <v>94.5300000000002</v>
      </c>
      <c r="H24" s="7">
        <f>(C24-F24)/C24</f>
        <v>2.7471505541961455E-2</v>
      </c>
      <c r="I24">
        <f>RTD("td.rtd","",$A24,I$1)</f>
        <v>3652418</v>
      </c>
      <c r="J24" s="5">
        <f>RTD("td.rtd","",$A24,J$1)+DATE(1970,1,1)</f>
        <v>44069</v>
      </c>
      <c r="K24" s="6">
        <f xml:space="preserve"> RTD("td.rtd","",$A24,K$1)/86400</f>
        <v>0.56892361111111112</v>
      </c>
      <c r="L24" s="6">
        <f>RTD("td.rtd","",$A24,L$1)/86400</f>
        <v>0.56887731481481485</v>
      </c>
      <c r="M24" s="1">
        <f>RTD("td.rtd","",$A24,M$1)</f>
        <v>124.9</v>
      </c>
      <c r="N24" s="1" t="e">
        <f>RTD("td.rtd","",$A24,N$1)</f>
        <v>#N/A</v>
      </c>
      <c r="O24" s="2" t="str">
        <f>RTD("td.rtd","",$A24,O$1)</f>
        <v xml:space="preserve"> </v>
      </c>
      <c r="P24" s="3">
        <f>RTD("td.rtd","",$A24,P$1)</f>
        <v>2.3900000000000001E-2</v>
      </c>
    </row>
    <row r="25" spans="1:16" x14ac:dyDescent="0.45">
      <c r="A25" t="s">
        <v>15</v>
      </c>
      <c r="B25" s="2" t="str">
        <f>RTD("td.rtd","",$A25,B$1)</f>
        <v>Medtronic plc. Ordinary Shares</v>
      </c>
      <c r="C25" s="1">
        <f>RTD("td.rtd","",$A25,C$1)</f>
        <v>103.7</v>
      </c>
      <c r="D25" s="1">
        <f>RTD("td.rtd","",$A25,D$1)</f>
        <v>103.68</v>
      </c>
      <c r="E25" s="1">
        <f>RTD("td.rtd","",$A25,E$1)</f>
        <v>103.71</v>
      </c>
      <c r="F25" s="1">
        <f>RTD("td.rtd","",$A25,F$1)</f>
        <v>102.59</v>
      </c>
      <c r="G25" s="1">
        <f>C25-F25</f>
        <v>1.1099999999999994</v>
      </c>
      <c r="H25" s="7">
        <f>(C25-F25)/C25</f>
        <v>1.0703953712632589E-2</v>
      </c>
      <c r="I25">
        <f>RTD("td.rtd","",$A25,I$1)</f>
        <v>3397996</v>
      </c>
      <c r="J25" s="5">
        <f>RTD("td.rtd","",$A25,J$1)+DATE(1970,1,1)</f>
        <v>44069</v>
      </c>
      <c r="K25" s="6">
        <f xml:space="preserve"> RTD("td.rtd","",$A25,K$1)/86400</f>
        <v>0.56890046296296293</v>
      </c>
      <c r="L25" s="6">
        <f>RTD("td.rtd","",$A25,L$1)/86400</f>
        <v>0.56887731481481485</v>
      </c>
      <c r="M25" s="1">
        <f>RTD("td.rtd","",$A25,M$1)</f>
        <v>28.05</v>
      </c>
      <c r="N25" s="1">
        <f>RTD("td.rtd","",$A25,N$1)</f>
        <v>2.2599999999999998</v>
      </c>
      <c r="O25" s="2" t="str">
        <f>RTD("td.rtd","",$A25,O$1)</f>
        <v>2020-09-24 00:00:00.000</v>
      </c>
      <c r="P25" s="4">
        <f>RTD("td.rtd","",$A25,P$1)</f>
        <v>1.95E-2</v>
      </c>
    </row>
    <row r="26" spans="1:16" x14ac:dyDescent="0.45">
      <c r="A26" t="s">
        <v>36</v>
      </c>
      <c r="B26" s="2" t="str">
        <f>RTD("td.rtd","",$A26,B$1)</f>
        <v>Visa Inc.</v>
      </c>
      <c r="C26" s="1">
        <f>RTD("td.rtd","",$A26,C$1)</f>
        <v>209.78</v>
      </c>
      <c r="D26" s="1">
        <f>RTD("td.rtd","",$A26,D$1)</f>
        <v>209.77</v>
      </c>
      <c r="E26" s="1">
        <f>RTD("td.rtd","",$A26,E$1)</f>
        <v>209.8</v>
      </c>
      <c r="F26" s="1">
        <f>RTD("td.rtd","",$A26,F$1)</f>
        <v>208.1</v>
      </c>
      <c r="G26" s="1">
        <f>C26-F26</f>
        <v>1.6800000000000068</v>
      </c>
      <c r="H26" s="7">
        <f>(C26-F26)/C26</f>
        <v>8.0083897416341251E-3</v>
      </c>
      <c r="I26">
        <f>RTD("td.rtd","",$A26,I$1)</f>
        <v>3322709</v>
      </c>
      <c r="J26" s="5">
        <f>RTD("td.rtd","",$A26,J$1)+DATE(1970,1,1)</f>
        <v>44069</v>
      </c>
      <c r="K26" s="6">
        <f xml:space="preserve"> RTD("td.rtd","",$A26,K$1)/86400</f>
        <v>0.56891203703703708</v>
      </c>
      <c r="L26" s="6">
        <f>RTD("td.rtd","",$A26,L$1)/86400</f>
        <v>0.56891203703703708</v>
      </c>
      <c r="M26" s="1">
        <f>RTD("td.rtd","",$A26,M$1)</f>
        <v>39.250500000000002</v>
      </c>
      <c r="N26" s="1">
        <f>RTD("td.rtd","",$A26,N$1)</f>
        <v>0.57999999999999996</v>
      </c>
      <c r="O26" s="2" t="str">
        <f>RTD("td.rtd","",$A26,O$1)</f>
        <v>2020-08-13 00:00:00.000</v>
      </c>
      <c r="P26" s="4">
        <f>RTD("td.rtd","",$A26,P$1)</f>
        <v>0.02</v>
      </c>
    </row>
    <row r="27" spans="1:16" x14ac:dyDescent="0.45">
      <c r="A27" t="s">
        <v>59</v>
      </c>
      <c r="B27" s="2" t="str">
        <f>RTD("td.rtd","",$A27,B$1)</f>
        <v>AbbVie Inc. Common Stock</v>
      </c>
      <c r="C27" s="1">
        <f>RTD("td.rtd","",$A27,C$1)</f>
        <v>93.614999999999995</v>
      </c>
      <c r="D27" s="1">
        <f>RTD("td.rtd","",$A27,D$1)</f>
        <v>93.61</v>
      </c>
      <c r="E27" s="1">
        <f>RTD("td.rtd","",$A27,E$1)</f>
        <v>93.62</v>
      </c>
      <c r="F27" s="1">
        <f>RTD("td.rtd","",$A27,F$1)</f>
        <v>94.06</v>
      </c>
      <c r="G27" s="1">
        <f>C27-F27</f>
        <v>-0.44500000000000739</v>
      </c>
      <c r="H27" s="7">
        <f>(C27-F27)/C27</f>
        <v>-4.7535117235486561E-3</v>
      </c>
      <c r="I27">
        <f>RTD("td.rtd","",$A27,I$1)</f>
        <v>3271224</v>
      </c>
      <c r="J27" s="5">
        <f>RTD("td.rtd","",$A27,J$1)+DATE(1970,1,1)</f>
        <v>44069</v>
      </c>
      <c r="K27" s="6">
        <f xml:space="preserve"> RTD("td.rtd","",$A27,K$1)/86400</f>
        <v>0.56890046296296293</v>
      </c>
      <c r="L27" s="6">
        <f>RTD("td.rtd","",$A27,L$1)/86400</f>
        <v>0.56873842592592594</v>
      </c>
      <c r="M27" s="1">
        <f>RTD("td.rtd","",$A27,M$1)</f>
        <v>20.790600000000001</v>
      </c>
      <c r="N27" s="1">
        <f>RTD("td.rtd","",$A27,N$1)</f>
        <v>5.0199999999999996</v>
      </c>
      <c r="O27" s="2" t="str">
        <f>RTD("td.rtd","",$A27,O$1)</f>
        <v>2020-07-14 00:00:00.000</v>
      </c>
      <c r="P27" s="3">
        <f>RTD("td.rtd","",$A27,P$1)</f>
        <v>1.2E-2</v>
      </c>
    </row>
    <row r="28" spans="1:16" x14ac:dyDescent="0.45">
      <c r="A28" t="s">
        <v>60</v>
      </c>
      <c r="B28" s="2" t="str">
        <f>RTD("td.rtd","",$A28,B$1)</f>
        <v>Bristol-Myers Squibb Company Common Stock</v>
      </c>
      <c r="C28" s="1">
        <f>RTD("td.rtd","",$A28,C$1)</f>
        <v>62.11</v>
      </c>
      <c r="D28" s="1">
        <f>RTD("td.rtd","",$A28,D$1)</f>
        <v>62.1</v>
      </c>
      <c r="E28" s="1">
        <f>RTD("td.rtd","",$A28,E$1)</f>
        <v>62.11</v>
      </c>
      <c r="F28" s="1">
        <f>RTD("td.rtd","",$A28,F$1)</f>
        <v>62.71</v>
      </c>
      <c r="G28" s="1">
        <f>C28-F28</f>
        <v>-0.60000000000000142</v>
      </c>
      <c r="H28" s="7">
        <f>(C28-F28)/C28</f>
        <v>-9.6602801481243186E-3</v>
      </c>
      <c r="I28">
        <f>RTD("td.rtd","",$A28,I$1)</f>
        <v>3109493</v>
      </c>
      <c r="J28" s="5">
        <f>RTD("td.rtd","",$A28,J$1)+DATE(1970,1,1)</f>
        <v>44069</v>
      </c>
      <c r="K28" s="6">
        <f xml:space="preserve"> RTD("td.rtd","",$A28,K$1)/86400</f>
        <v>0.56890046296296293</v>
      </c>
      <c r="L28" s="6">
        <f>RTD("td.rtd","",$A28,L$1)/86400</f>
        <v>0.56890046296296293</v>
      </c>
      <c r="M28" s="1">
        <f>RTD("td.rtd","",$A28,M$1)</f>
        <v>15.0152</v>
      </c>
      <c r="N28" s="1">
        <f>RTD("td.rtd","",$A28,N$1)</f>
        <v>2.87</v>
      </c>
      <c r="O28" s="2" t="str">
        <f>RTD("td.rtd","",$A28,O$1)</f>
        <v>2020-07-02 00:00:00.000</v>
      </c>
      <c r="P28" s="3">
        <f>RTD("td.rtd","",$A28,P$1)</f>
        <v>1.47E-2</v>
      </c>
    </row>
    <row r="29" spans="1:16" x14ac:dyDescent="0.45">
      <c r="A29" t="s">
        <v>26</v>
      </c>
      <c r="B29" s="2" t="str">
        <f>RTD("td.rtd","",$A29,B$1)</f>
        <v>PayPal Holdings, Inc. - Common Stock</v>
      </c>
      <c r="C29" s="1">
        <f>RTD("td.rtd","",$A29,C$1)</f>
        <v>203.87</v>
      </c>
      <c r="D29" s="1">
        <f>RTD("td.rtd","",$A29,D$1)</f>
        <v>203.85</v>
      </c>
      <c r="E29" s="1">
        <f>RTD("td.rtd","",$A29,E$1)</f>
        <v>203.88</v>
      </c>
      <c r="F29" s="1">
        <f>RTD("td.rtd","",$A29,F$1)</f>
        <v>201.67</v>
      </c>
      <c r="G29" s="1">
        <f>C29-F29</f>
        <v>2.2000000000000171</v>
      </c>
      <c r="H29" s="7">
        <f>(C29-F29)/C29</f>
        <v>1.0791190464511782E-2</v>
      </c>
      <c r="I29">
        <f>RTD("td.rtd","",$A29,I$1)</f>
        <v>3087600</v>
      </c>
      <c r="J29" s="5">
        <f>RTD("td.rtd","",$A29,J$1)+DATE(1970,1,1)</f>
        <v>44069</v>
      </c>
      <c r="K29" s="6">
        <f xml:space="preserve"> RTD("td.rtd","",$A29,K$1)/86400</f>
        <v>0.56891203703703708</v>
      </c>
      <c r="L29" s="6">
        <f>RTD("td.rtd","",$A29,L$1)/86400</f>
        <v>0.5688657407407407</v>
      </c>
      <c r="M29" s="1">
        <f>RTD("td.rtd","",$A29,M$1)</f>
        <v>90.4</v>
      </c>
      <c r="N29" s="1" t="e">
        <f>RTD("td.rtd","",$A29,N$1)</f>
        <v>#N/A</v>
      </c>
      <c r="O29" s="2" t="str">
        <f>RTD("td.rtd","",$A29,O$1)</f>
        <v xml:space="preserve"> </v>
      </c>
      <c r="P29" s="4">
        <f>RTD("td.rtd","",$A29,P$1)</f>
        <v>2.53E-2</v>
      </c>
    </row>
    <row r="30" spans="1:16" x14ac:dyDescent="0.45">
      <c r="A30" t="s">
        <v>37</v>
      </c>
      <c r="B30" s="2" t="str">
        <f>RTD("td.rtd","",$A30,B$1)</f>
        <v>ViacomCBS Inc. - Class B Common Stock</v>
      </c>
      <c r="C30" s="1">
        <f>RTD("td.rtd","",$A30,C$1)</f>
        <v>27.504999999999999</v>
      </c>
      <c r="D30" s="1">
        <f>RTD("td.rtd","",$A30,D$1)</f>
        <v>27.5</v>
      </c>
      <c r="E30" s="1">
        <f>RTD("td.rtd","",$A30,E$1)</f>
        <v>27.51</v>
      </c>
      <c r="F30" s="1">
        <f>RTD("td.rtd","",$A30,F$1)</f>
        <v>27.57</v>
      </c>
      <c r="G30" s="1">
        <f>C30-F30</f>
        <v>-6.5000000000001279E-2</v>
      </c>
      <c r="H30" s="7">
        <f>(C30-F30)/C30</f>
        <v>-2.3632066896928298E-3</v>
      </c>
      <c r="I30">
        <f>RTD("td.rtd","",$A30,I$1)</f>
        <v>2640167</v>
      </c>
      <c r="J30" s="5">
        <f>RTD("td.rtd","",$A30,J$1)+DATE(1970,1,1)</f>
        <v>44069</v>
      </c>
      <c r="K30" s="6">
        <f xml:space="preserve"> RTD("td.rtd","",$A30,K$1)/86400</f>
        <v>0.56878472222222221</v>
      </c>
      <c r="L30" s="6">
        <f>RTD("td.rtd","",$A30,L$1)/86400</f>
        <v>0.56888888888888889</v>
      </c>
      <c r="M30" s="1">
        <f>RTD("td.rtd","",$A30,M$1)</f>
        <v>7.0697999999999999</v>
      </c>
      <c r="N30" s="1">
        <f>RTD("td.rtd","",$A30,N$1)</f>
        <v>3.48</v>
      </c>
      <c r="O30" s="2" t="str">
        <f>RTD("td.rtd","",$A30,O$1)</f>
        <v>2020-09-14 00:00:00.000</v>
      </c>
      <c r="P30" s="3">
        <f>RTD("td.rtd","",$A30,P$1)</f>
        <v>2.4799999999999999E-2</v>
      </c>
    </row>
    <row r="31" spans="1:16" x14ac:dyDescent="0.45">
      <c r="A31" t="s">
        <v>31</v>
      </c>
      <c r="B31" s="2" t="str">
        <f>RTD("td.rtd","",$A31,B$1)</f>
        <v>Simon Property Group, Inc. Common Stock</v>
      </c>
      <c r="C31" s="1">
        <f>RTD("td.rtd","",$A31,C$1)</f>
        <v>66.209999999999994</v>
      </c>
      <c r="D31" s="1">
        <f>RTD("td.rtd","",$A31,D$1)</f>
        <v>66.19</v>
      </c>
      <c r="E31" s="1">
        <f>RTD("td.rtd","",$A31,E$1)</f>
        <v>66.23</v>
      </c>
      <c r="F31" s="1">
        <f>RTD("td.rtd","",$A31,F$1)</f>
        <v>68.650000000000006</v>
      </c>
      <c r="G31" s="1">
        <f>C31-F31</f>
        <v>-2.4400000000000119</v>
      </c>
      <c r="H31" s="7">
        <f>(C31-F31)/C31</f>
        <v>-3.6852439208578947E-2</v>
      </c>
      <c r="I31">
        <f>RTD("td.rtd","",$A31,I$1)</f>
        <v>2510692</v>
      </c>
      <c r="J31" s="5">
        <f>RTD("td.rtd","",$A31,J$1)+DATE(1970,1,1)</f>
        <v>44069</v>
      </c>
      <c r="K31" s="6">
        <f xml:space="preserve"> RTD("td.rtd","",$A31,K$1)/86400</f>
        <v>0.56887731481481485</v>
      </c>
      <c r="L31" s="6">
        <f>RTD("td.rtd","",$A31,L$1)/86400</f>
        <v>0.56879629629629624</v>
      </c>
      <c r="M31" s="1">
        <f>RTD("td.rtd","",$A31,M$1)</f>
        <v>12.032999999999999</v>
      </c>
      <c r="N31" s="1">
        <f>RTD("td.rtd","",$A31,N$1)</f>
        <v>7.57</v>
      </c>
      <c r="O31" s="2" t="str">
        <f>RTD("td.rtd","",$A31,O$1)</f>
        <v>2020-07-09 00:00:00.000</v>
      </c>
      <c r="P31" s="4">
        <f>RTD("td.rtd","",$A31,P$1)</f>
        <v>3.8800000000000001E-2</v>
      </c>
    </row>
    <row r="32" spans="1:16" x14ac:dyDescent="0.45">
      <c r="A32" t="s">
        <v>18</v>
      </c>
      <c r="B32" s="2" t="str">
        <f>RTD("td.rtd","",$A32,B$1)</f>
        <v>Newmont Corporation</v>
      </c>
      <c r="C32" s="1">
        <f>RTD("td.rtd","",$A32,C$1)</f>
        <v>65.62</v>
      </c>
      <c r="D32" s="1">
        <f>RTD("td.rtd","",$A32,D$1)</f>
        <v>65.62</v>
      </c>
      <c r="E32" s="1">
        <f>RTD("td.rtd","",$A32,E$1)</f>
        <v>65.63</v>
      </c>
      <c r="F32" s="1">
        <f>RTD("td.rtd","",$A32,F$1)</f>
        <v>64.86</v>
      </c>
      <c r="G32" s="1">
        <f>C32-F32</f>
        <v>0.76000000000000512</v>
      </c>
      <c r="H32" s="7">
        <f>(C32-F32)/C32</f>
        <v>1.1581834806461522E-2</v>
      </c>
      <c r="I32">
        <f>RTD("td.rtd","",$A32,I$1)</f>
        <v>2477870</v>
      </c>
      <c r="J32" s="5">
        <f>RTD("td.rtd","",$A32,J$1)+DATE(1970,1,1)</f>
        <v>44069</v>
      </c>
      <c r="K32" s="6">
        <f xml:space="preserve"> RTD("td.rtd","",$A32,K$1)/86400</f>
        <v>0.56892361111111112</v>
      </c>
      <c r="L32" s="6">
        <f>RTD("td.rtd","",$A32,L$1)/86400</f>
        <v>0.56890046296296293</v>
      </c>
      <c r="M32" s="1">
        <f>RTD("td.rtd","",$A32,M$1)</f>
        <v>13.2796</v>
      </c>
      <c r="N32" s="1">
        <f>RTD("td.rtd","",$A32,N$1)</f>
        <v>1.54</v>
      </c>
      <c r="O32" s="2" t="str">
        <f>RTD("td.rtd","",$A32,O$1)</f>
        <v>2020-09-09 00:00:00.000</v>
      </c>
      <c r="P32" s="4">
        <f>RTD("td.rtd","",$A32,P$1)</f>
        <v>2.7400000000000001E-2</v>
      </c>
    </row>
    <row r="33" spans="1:16" x14ac:dyDescent="0.45">
      <c r="A33" t="s">
        <v>48</v>
      </c>
      <c r="B33" s="2" t="str">
        <f>RTD("td.rtd","",$A33,B$1)</f>
        <v>Xtrackers Harvest CSI 300 China A-Shares ETF</v>
      </c>
      <c r="C33" s="1">
        <f>RTD("td.rtd","",$A33,C$1)</f>
        <v>34.494999999999997</v>
      </c>
      <c r="D33" s="1">
        <f>RTD("td.rtd","",$A33,D$1)</f>
        <v>34.49</v>
      </c>
      <c r="E33" s="1">
        <f>RTD("td.rtd","",$A33,E$1)</f>
        <v>34.5</v>
      </c>
      <c r="F33" s="1">
        <f>RTD("td.rtd","",$A33,F$1)</f>
        <v>34.93</v>
      </c>
      <c r="G33" s="1">
        <f>C33-F33</f>
        <v>-0.43500000000000227</v>
      </c>
      <c r="H33" s="7">
        <f>(C33-F33)/C33</f>
        <v>-1.2610523264241261E-2</v>
      </c>
      <c r="I33">
        <f>RTD("td.rtd","",$A33,I$1)</f>
        <v>2460932</v>
      </c>
      <c r="J33" s="5">
        <f>RTD("td.rtd","",$A33,J$1)+DATE(1970,1,1)</f>
        <v>44069</v>
      </c>
      <c r="K33" s="6">
        <f xml:space="preserve"> RTD("td.rtd","",$A33,K$1)/86400</f>
        <v>0.56891203703703708</v>
      </c>
      <c r="L33" s="6">
        <f>RTD("td.rtd","",$A33,L$1)/86400</f>
        <v>0.56887731481481485</v>
      </c>
      <c r="M33" s="1" t="e">
        <f>RTD("td.rtd","",$A33,M$1)</f>
        <v>#N/A</v>
      </c>
      <c r="N33" s="1">
        <f>RTD("td.rtd","",$A33,N$1)</f>
        <v>0.83</v>
      </c>
      <c r="O33" s="2" t="str">
        <f>RTD("td.rtd","",$A33,O$1)</f>
        <v>2019-12-18 00:00:00.000</v>
      </c>
      <c r="P33" s="4">
        <f>RTD("td.rtd","",$A33,P$1)</f>
        <v>9.5999999999999992E-3</v>
      </c>
    </row>
    <row r="34" spans="1:16" x14ac:dyDescent="0.45">
      <c r="A34" t="s">
        <v>52</v>
      </c>
      <c r="B34" s="2" t="str">
        <f>RTD("td.rtd","",$A34,B$1)</f>
        <v>Tencent Holdings Limited Unsponsored ADR Representing B Shares (Cayman Islands)</v>
      </c>
      <c r="C34" s="1">
        <f>RTD("td.rtd","",$A34,C$1)</f>
        <v>71.349500000000006</v>
      </c>
      <c r="D34" s="1">
        <f>RTD("td.rtd","",$A34,D$1)</f>
        <v>71.34</v>
      </c>
      <c r="E34" s="1">
        <f>RTD("td.rtd","",$A34,E$1)</f>
        <v>71.349999999999994</v>
      </c>
      <c r="F34" s="1">
        <f>RTD("td.rtd","",$A34,F$1)</f>
        <v>71.17</v>
      </c>
      <c r="G34" s="1">
        <f>C34-F34</f>
        <v>0.17950000000000443</v>
      </c>
      <c r="H34" s="7">
        <f>(C34-F34)/C34</f>
        <v>2.5157849739662424E-3</v>
      </c>
      <c r="I34">
        <f>RTD("td.rtd","",$A34,I$1)</f>
        <v>2406800</v>
      </c>
      <c r="J34" s="5">
        <f>RTD("td.rtd","",$A34,J$1)+DATE(1970,1,1)</f>
        <v>44069</v>
      </c>
      <c r="K34" s="6">
        <f xml:space="preserve"> RTD("td.rtd","",$A34,K$1)/86400</f>
        <v>0.56837962962962962</v>
      </c>
      <c r="L34" s="6">
        <f>RTD("td.rtd","",$A34,L$1)/86400</f>
        <v>0.56871527777777775</v>
      </c>
      <c r="M34" s="1">
        <f>RTD("td.rtd","",$A34,M$1)</f>
        <v>48.28</v>
      </c>
      <c r="N34" s="1">
        <f>RTD("td.rtd","",$A34,N$1)</f>
        <v>0.22</v>
      </c>
      <c r="O34" s="2" t="str">
        <f>RTD("td.rtd","",$A34,O$1)</f>
        <v>2020-05-14 00:00:00.000</v>
      </c>
      <c r="P34" s="4">
        <f>RTD("td.rtd","",$A34,P$1)</f>
        <v>3.1399999999999997E-2</v>
      </c>
    </row>
    <row r="35" spans="1:16" x14ac:dyDescent="0.45">
      <c r="A35" t="s">
        <v>9</v>
      </c>
      <c r="B35" s="2" t="str">
        <f>RTD("td.rtd","",$A35,B$1)</f>
        <v>iQIYI, Inc. - American Depositary Shares</v>
      </c>
      <c r="C35" s="1">
        <f>RTD("td.rtd","",$A35,C$1)</f>
        <v>19.489999999999998</v>
      </c>
      <c r="D35" s="1">
        <f>RTD("td.rtd","",$A35,D$1)</f>
        <v>19.48</v>
      </c>
      <c r="E35" s="1">
        <f>RTD("td.rtd","",$A35,E$1)</f>
        <v>19.489999999999998</v>
      </c>
      <c r="F35" s="1">
        <f>RTD("td.rtd","",$A35,F$1)</f>
        <v>19.63</v>
      </c>
      <c r="G35" s="1">
        <f>C35-F35</f>
        <v>-0.14000000000000057</v>
      </c>
      <c r="H35" s="7">
        <f>(C35-F35)/C35</f>
        <v>-7.1831708568496962E-3</v>
      </c>
      <c r="I35">
        <f>RTD("td.rtd","",$A35,I$1)</f>
        <v>2334969</v>
      </c>
      <c r="J35" s="5">
        <f>RTD("td.rtd","",$A35,J$1)+DATE(1970,1,1)</f>
        <v>44069</v>
      </c>
      <c r="K35" s="6">
        <f xml:space="preserve"> RTD("td.rtd","",$A35,K$1)/86400</f>
        <v>0.56891203703703708</v>
      </c>
      <c r="L35" s="6">
        <f>RTD("td.rtd","",$A35,L$1)/86400</f>
        <v>0.56891203703703708</v>
      </c>
      <c r="M35" s="1" t="e">
        <f>RTD("td.rtd","",$A35,M$1)</f>
        <v>#N/A</v>
      </c>
      <c r="N35" s="1" t="e">
        <f>RTD("td.rtd","",$A35,N$1)</f>
        <v>#N/A</v>
      </c>
      <c r="O35" s="2" t="str">
        <f>RTD("td.rtd","",$A35,O$1)</f>
        <v xml:space="preserve"> </v>
      </c>
      <c r="P35" s="4">
        <f>RTD("td.rtd","",$A35,P$1)</f>
        <v>2.9100000000000001E-2</v>
      </c>
    </row>
    <row r="36" spans="1:16" x14ac:dyDescent="0.45">
      <c r="A36" t="s">
        <v>57</v>
      </c>
      <c r="B36" s="2" t="str">
        <f>RTD("td.rtd","",$A36,B$1)</f>
        <v>Vanguard Total Bond Market ETF</v>
      </c>
      <c r="C36" s="1">
        <f>RTD("td.rtd","",$A36,C$1)</f>
        <v>88.472399999999993</v>
      </c>
      <c r="D36" s="1">
        <f>RTD("td.rtd","",$A36,D$1)</f>
        <v>88.47</v>
      </c>
      <c r="E36" s="1">
        <f>RTD("td.rtd","",$A36,E$1)</f>
        <v>88.48</v>
      </c>
      <c r="F36" s="1">
        <f>RTD("td.rtd","",$A36,F$1)</f>
        <v>88.5</v>
      </c>
      <c r="G36" s="1">
        <f>C36-F36</f>
        <v>-2.760000000000673E-2</v>
      </c>
      <c r="H36" s="7">
        <f>(C36-F36)/C36</f>
        <v>-3.1196169652916315E-4</v>
      </c>
      <c r="I36">
        <f>RTD("td.rtd","",$A36,I$1)</f>
        <v>2336011</v>
      </c>
      <c r="J36" s="5">
        <f>RTD("td.rtd","",$A36,J$1)+DATE(1970,1,1)</f>
        <v>44069</v>
      </c>
      <c r="K36" s="6">
        <f xml:space="preserve"> RTD("td.rtd","",$A36,K$1)/86400</f>
        <v>0.56873842592592594</v>
      </c>
      <c r="L36" s="6">
        <f>RTD("td.rtd","",$A36,L$1)/86400</f>
        <v>0.56880787037037039</v>
      </c>
      <c r="M36" s="1">
        <f>RTD("td.rtd","",$A36,M$1)</f>
        <v>14.498100000000001</v>
      </c>
      <c r="N36" s="1">
        <f>RTD("td.rtd","",$A36,N$1)</f>
        <v>2.41</v>
      </c>
      <c r="O36" s="2" t="str">
        <f>RTD("td.rtd","",$A36,O$1)</f>
        <v>2020-08-03 00:00:00.000</v>
      </c>
      <c r="P36" s="3">
        <f>RTD("td.rtd","",$A36,P$1)</f>
        <v>5.7000000000000002E-3</v>
      </c>
    </row>
    <row r="37" spans="1:16" x14ac:dyDescent="0.45">
      <c r="A37" t="s">
        <v>29</v>
      </c>
      <c r="B37" s="2" t="str">
        <f>RTD("td.rtd","",$A37,B$1)</f>
        <v>Shopify Inc. Class A Subordinate Voting Shares</v>
      </c>
      <c r="C37" s="1">
        <f>RTD("td.rtd","",$A37,C$1)</f>
        <v>1111.77</v>
      </c>
      <c r="D37" s="1">
        <f>RTD("td.rtd","",$A37,D$1)</f>
        <v>1110.4301</v>
      </c>
      <c r="E37" s="1">
        <f>RTD("td.rtd","",$A37,E$1)</f>
        <v>1111.23</v>
      </c>
      <c r="F37" s="1">
        <f>RTD("td.rtd","",$A37,F$1)</f>
        <v>1037.1899000000001</v>
      </c>
      <c r="G37" s="1">
        <f>C37-F37</f>
        <v>74.580099999999902</v>
      </c>
      <c r="H37" s="7">
        <f>(C37-F37)/C37</f>
        <v>6.7082310190057212E-2</v>
      </c>
      <c r="I37">
        <f>RTD("td.rtd","",$A37,I$1)</f>
        <v>1960996</v>
      </c>
      <c r="J37" s="5">
        <f>RTD("td.rtd","",$A37,J$1)+DATE(1970,1,1)</f>
        <v>44069</v>
      </c>
      <c r="K37" s="6">
        <f xml:space="preserve"> RTD("td.rtd","",$A37,K$1)/86400</f>
        <v>0.56892361111111112</v>
      </c>
      <c r="L37" s="6">
        <f>RTD("td.rtd","",$A37,L$1)/86400</f>
        <v>0.56887731481481485</v>
      </c>
      <c r="M37" s="1" t="e">
        <f>RTD("td.rtd","",$A37,M$1)</f>
        <v>#N/A</v>
      </c>
      <c r="N37" s="1" t="e">
        <f>RTD("td.rtd","",$A37,N$1)</f>
        <v>#N/A</v>
      </c>
      <c r="O37" s="2" t="str">
        <f>RTD("td.rtd","",$A37,O$1)</f>
        <v xml:space="preserve"> </v>
      </c>
      <c r="P37" s="4">
        <f>RTD("td.rtd","",$A37,P$1)</f>
        <v>5.6399999999999999E-2</v>
      </c>
    </row>
    <row r="38" spans="1:16" x14ac:dyDescent="0.45">
      <c r="A38" t="s">
        <v>46</v>
      </c>
      <c r="B38" s="2" t="str">
        <f>RTD("td.rtd","",$A38,B$1)</f>
        <v>Carrier Global Corporation Common Stock</v>
      </c>
      <c r="C38" s="1">
        <f>RTD("td.rtd","",$A38,C$1)</f>
        <v>30.915800000000001</v>
      </c>
      <c r="D38" s="1">
        <f>RTD("td.rtd","",$A38,D$1)</f>
        <v>30.91</v>
      </c>
      <c r="E38" s="1">
        <f>RTD("td.rtd","",$A38,E$1)</f>
        <v>30.92</v>
      </c>
      <c r="F38" s="1">
        <f>RTD("td.rtd","",$A38,F$1)</f>
        <v>30.47</v>
      </c>
      <c r="G38" s="1">
        <f>C38-F38</f>
        <v>0.44580000000000197</v>
      </c>
      <c r="H38" s="7">
        <f>(C38-F38)/C38</f>
        <v>1.4419811229209724E-2</v>
      </c>
      <c r="I38">
        <f>RTD("td.rtd","",$A38,I$1)</f>
        <v>1671861</v>
      </c>
      <c r="J38" s="5">
        <f>RTD("td.rtd","",$A38,J$1)+DATE(1970,1,1)</f>
        <v>44069</v>
      </c>
      <c r="K38" s="6">
        <f xml:space="preserve"> RTD("td.rtd","",$A38,K$1)/86400</f>
        <v>0.56892361111111112</v>
      </c>
      <c r="L38" s="6">
        <f>RTD("td.rtd","",$A38,L$1)/86400</f>
        <v>0.56892361111111112</v>
      </c>
      <c r="M38" s="1">
        <f>RTD("td.rtd","",$A38,M$1)</f>
        <v>27.73</v>
      </c>
      <c r="N38" s="1">
        <f>RTD("td.rtd","",$A38,N$1)</f>
        <v>1.05</v>
      </c>
      <c r="O38" s="2" t="str">
        <f>RTD("td.rtd","",$A38,O$1)</f>
        <v>2020-06-25 00:00:00.000</v>
      </c>
      <c r="P38" s="4">
        <f>RTD("td.rtd","",$A38,P$1)</f>
        <v>2.46E-2</v>
      </c>
    </row>
    <row r="39" spans="1:16" x14ac:dyDescent="0.45">
      <c r="A39" t="s">
        <v>13</v>
      </c>
      <c r="B39" s="2" t="str">
        <f>RTD("td.rtd","",$A39,B$1)</f>
        <v>Mastercard Incorporated Common Stock</v>
      </c>
      <c r="C39" s="1">
        <f>RTD("td.rtd","",$A39,C$1)</f>
        <v>350</v>
      </c>
      <c r="D39" s="1">
        <f>RTD("td.rtd","",$A39,D$1)</f>
        <v>350.01</v>
      </c>
      <c r="E39" s="1">
        <f>RTD("td.rtd","",$A39,E$1)</f>
        <v>350.12</v>
      </c>
      <c r="F39" s="1">
        <f>RTD("td.rtd","",$A39,F$1)</f>
        <v>347.66</v>
      </c>
      <c r="G39" s="1">
        <f>C39-F39</f>
        <v>2.339999999999975</v>
      </c>
      <c r="H39" s="7">
        <f>(C39-F39)/C39</f>
        <v>6.6857142857142142E-3</v>
      </c>
      <c r="I39">
        <f>RTD("td.rtd","",$A39,I$1)</f>
        <v>1664000</v>
      </c>
      <c r="J39" s="5">
        <f>RTD("td.rtd","",$A39,J$1)+DATE(1970,1,1)</f>
        <v>44069</v>
      </c>
      <c r="K39" s="6">
        <f xml:space="preserve"> RTD("td.rtd","",$A39,K$1)/86400</f>
        <v>0.56891203703703708</v>
      </c>
      <c r="L39" s="6">
        <f>RTD("td.rtd","",$A39,L$1)/86400</f>
        <v>0.56869212962962967</v>
      </c>
      <c r="M39" s="1">
        <f>RTD("td.rtd","",$A39,M$1)</f>
        <v>47.727400000000003</v>
      </c>
      <c r="N39" s="1">
        <f>RTD("td.rtd","",$A39,N$1)</f>
        <v>0.46</v>
      </c>
      <c r="O39" s="2" t="str">
        <f>RTD("td.rtd","",$A39,O$1)</f>
        <v>2020-07-08 00:00:00.000</v>
      </c>
      <c r="P39" s="4">
        <f>RTD("td.rtd","",$A39,P$1)</f>
        <v>2.1700000000000001E-2</v>
      </c>
    </row>
    <row r="40" spans="1:16" x14ac:dyDescent="0.45">
      <c r="A40" t="s">
        <v>8</v>
      </c>
      <c r="B40" s="2" t="str">
        <f>RTD("td.rtd","",$A40,B$1)</f>
        <v>Alphabet Inc. - Class C Capital Stock</v>
      </c>
      <c r="C40" s="1">
        <f>RTD("td.rtd","",$A40,C$1)</f>
        <v>1645.5</v>
      </c>
      <c r="D40" s="1">
        <f>RTD("td.rtd","",$A40,D$1)</f>
        <v>1644.8</v>
      </c>
      <c r="E40" s="1">
        <f>RTD("td.rtd","",$A40,E$1)</f>
        <v>1645.74</v>
      </c>
      <c r="F40" s="1">
        <f>RTD("td.rtd","",$A40,F$1)</f>
        <v>1608.22</v>
      </c>
      <c r="G40" s="1">
        <f>C40-F40</f>
        <v>37.279999999999973</v>
      </c>
      <c r="H40" s="7">
        <f>(C40-F40)/C40</f>
        <v>2.2655727742327544E-2</v>
      </c>
      <c r="I40">
        <f>RTD("td.rtd","",$A40,I$1)</f>
        <v>1655791</v>
      </c>
      <c r="J40" s="5">
        <f>RTD("td.rtd","",$A40,J$1)+DATE(1970,1,1)</f>
        <v>44069</v>
      </c>
      <c r="K40" s="6">
        <f xml:space="preserve"> RTD("td.rtd","",$A40,K$1)/86400</f>
        <v>0.56892361111111112</v>
      </c>
      <c r="L40" s="6">
        <f>RTD("td.rtd","",$A40,L$1)/86400</f>
        <v>0.56881944444444443</v>
      </c>
      <c r="M40" s="1">
        <f>RTD("td.rtd","",$A40,M$1)</f>
        <v>34.65</v>
      </c>
      <c r="N40" s="1" t="e">
        <f>RTD("td.rtd","",$A40,N$1)</f>
        <v>#N/A</v>
      </c>
      <c r="O40" s="2" t="str">
        <f>RTD("td.rtd","",$A40,O$1)</f>
        <v xml:space="preserve"> </v>
      </c>
      <c r="P40" s="4">
        <f>RTD("td.rtd","",$A40,P$1)</f>
        <v>3.0200000000000001E-2</v>
      </c>
    </row>
    <row r="41" spans="1:16" x14ac:dyDescent="0.45">
      <c r="A41" t="s">
        <v>24</v>
      </c>
      <c r="B41" s="2" t="str">
        <f>RTD("td.rtd","",$A41,B$1)</f>
        <v>Philip Morris International Inc Common Stock</v>
      </c>
      <c r="C41" s="1">
        <f>RTD("td.rtd","",$A41,C$1)</f>
        <v>79.55</v>
      </c>
      <c r="D41" s="1">
        <f>RTD("td.rtd","",$A41,D$1)</f>
        <v>79.55</v>
      </c>
      <c r="E41" s="1">
        <f>RTD("td.rtd","",$A41,E$1)</f>
        <v>79.56</v>
      </c>
      <c r="F41" s="1">
        <f>RTD("td.rtd","",$A41,F$1)</f>
        <v>79.62</v>
      </c>
      <c r="G41" s="1">
        <f>C41-F41</f>
        <v>-7.000000000000739E-2</v>
      </c>
      <c r="H41" s="7">
        <f>(C41-F41)/C41</f>
        <v>-8.7994971715911236E-4</v>
      </c>
      <c r="I41">
        <f>RTD("td.rtd","",$A41,I$1)</f>
        <v>1647229</v>
      </c>
      <c r="J41" s="5">
        <f>RTD("td.rtd","",$A41,J$1)+DATE(1970,1,1)</f>
        <v>44069</v>
      </c>
      <c r="K41" s="6">
        <f xml:space="preserve"> RTD("td.rtd","",$A41,K$1)/86400</f>
        <v>0.56891203703703708</v>
      </c>
      <c r="L41" s="6">
        <f>RTD("td.rtd","",$A41,L$1)/86400</f>
        <v>0.56887731481481485</v>
      </c>
      <c r="M41" s="1">
        <f>RTD("td.rtd","",$A41,M$1)</f>
        <v>17.0639</v>
      </c>
      <c r="N41" s="1">
        <f>RTD("td.rtd","",$A41,N$1)</f>
        <v>5.88</v>
      </c>
      <c r="O41" s="2" t="str">
        <f>RTD("td.rtd","",$A41,O$1)</f>
        <v>2020-06-19 00:00:00.000</v>
      </c>
      <c r="P41" s="4">
        <f>RTD("td.rtd","",$A41,P$1)</f>
        <v>2.7E-2</v>
      </c>
    </row>
    <row r="42" spans="1:16" x14ac:dyDescent="0.45">
      <c r="A42" t="s">
        <v>22</v>
      </c>
      <c r="B42" s="2" t="str">
        <f>RTD("td.rtd","",$A42,B$1)</f>
        <v>PepsiCo, Inc. - Common Stock</v>
      </c>
      <c r="C42" s="1">
        <f>RTD("td.rtd","",$A42,C$1)</f>
        <v>137.81</v>
      </c>
      <c r="D42" s="1">
        <f>RTD("td.rtd","",$A42,D$1)</f>
        <v>137.81</v>
      </c>
      <c r="E42" s="1">
        <f>RTD("td.rtd","",$A42,E$1)</f>
        <v>137.83000000000001</v>
      </c>
      <c r="F42" s="1">
        <f>RTD("td.rtd","",$A42,F$1)</f>
        <v>137.30000000000001</v>
      </c>
      <c r="G42" s="1">
        <f>C42-F42</f>
        <v>0.50999999999999091</v>
      </c>
      <c r="H42" s="7">
        <f>(C42-F42)/C42</f>
        <v>3.700747405848566E-3</v>
      </c>
      <c r="I42">
        <f>RTD("td.rtd","",$A42,I$1)</f>
        <v>1491434</v>
      </c>
      <c r="J42" s="5">
        <f>RTD("td.rtd","",$A42,J$1)+DATE(1970,1,1)</f>
        <v>44069</v>
      </c>
      <c r="K42" s="6">
        <f xml:space="preserve"> RTD("td.rtd","",$A42,K$1)/86400</f>
        <v>0.56890046296296293</v>
      </c>
      <c r="L42" s="6">
        <f>RTD("td.rtd","",$A42,L$1)/86400</f>
        <v>0.56878472222222221</v>
      </c>
      <c r="M42" s="1">
        <f>RTD("td.rtd","",$A42,M$1)</f>
        <v>28.031199999999998</v>
      </c>
      <c r="N42" s="1">
        <f>RTD("td.rtd","",$A42,N$1)</f>
        <v>2.98</v>
      </c>
      <c r="O42" s="2" t="str">
        <f>RTD("td.rtd","",$A42,O$1)</f>
        <v>2020-09-03 00:00:00.000</v>
      </c>
      <c r="P42" s="4">
        <f>RTD("td.rtd","",$A42,P$1)</f>
        <v>2.6200000000000001E-2</v>
      </c>
    </row>
    <row r="43" spans="1:16" x14ac:dyDescent="0.45">
      <c r="A43" t="s">
        <v>58</v>
      </c>
      <c r="B43" s="2" t="str">
        <f>RTD("td.rtd","",$A43,B$1)</f>
        <v>Palo Alto Networks, Inc. Common Stock</v>
      </c>
      <c r="C43" s="1">
        <f>RTD("td.rtd","",$A43,C$1)</f>
        <v>262.27999999999997</v>
      </c>
      <c r="D43" s="1">
        <f>RTD("td.rtd","",$A43,D$1)</f>
        <v>262.27</v>
      </c>
      <c r="E43" s="1">
        <f>RTD("td.rtd","",$A43,E$1)</f>
        <v>262.38</v>
      </c>
      <c r="F43" s="1">
        <f>RTD("td.rtd","",$A43,F$1)</f>
        <v>260.99</v>
      </c>
      <c r="G43" s="1">
        <f>C43-F43</f>
        <v>1.2899999999999636</v>
      </c>
      <c r="H43" s="7">
        <f>(C43-F43)/C43</f>
        <v>4.9184078084488474E-3</v>
      </c>
      <c r="I43">
        <f>RTD("td.rtd","",$A43,I$1)</f>
        <v>1372562</v>
      </c>
      <c r="J43" s="5">
        <f>RTD("td.rtd","",$A43,J$1)+DATE(1970,1,1)</f>
        <v>44069</v>
      </c>
      <c r="K43" s="6">
        <f xml:space="preserve"> RTD("td.rtd","",$A43,K$1)/86400</f>
        <v>0.56891203703703708</v>
      </c>
      <c r="L43" s="6">
        <f>RTD("td.rtd","",$A43,L$1)/86400</f>
        <v>0.56888888888888889</v>
      </c>
      <c r="M43" s="1" t="e">
        <f>RTD("td.rtd","",$A43,M$1)</f>
        <v>#N/A</v>
      </c>
      <c r="N43" s="1" t="e">
        <f>RTD("td.rtd","",$A43,N$1)</f>
        <v>#N/A</v>
      </c>
      <c r="O43" s="2" t="str">
        <f>RTD("td.rtd","",$A43,O$1)</f>
        <v xml:space="preserve"> </v>
      </c>
      <c r="P43" s="3">
        <f>RTD("td.rtd","",$A43,P$1)</f>
        <v>4.3099999999999999E-2</v>
      </c>
    </row>
    <row r="44" spans="1:16" x14ac:dyDescent="0.45">
      <c r="A44" t="s">
        <v>16</v>
      </c>
      <c r="B44" s="2" t="str">
        <f>RTD("td.rtd","",$A44,B$1)</f>
        <v>3M Company Common Stock</v>
      </c>
      <c r="C44" s="1">
        <f>RTD("td.rtd","",$A44,C$1)</f>
        <v>163.82</v>
      </c>
      <c r="D44" s="1">
        <f>RTD("td.rtd","",$A44,D$1)</f>
        <v>163.81</v>
      </c>
      <c r="E44" s="1">
        <f>RTD("td.rtd","",$A44,E$1)</f>
        <v>163.84</v>
      </c>
      <c r="F44" s="1">
        <f>RTD("td.rtd","",$A44,F$1)</f>
        <v>163.1</v>
      </c>
      <c r="G44" s="1">
        <f>C44-F44</f>
        <v>0.71999999999999886</v>
      </c>
      <c r="H44" s="7">
        <f>(C44-F44)/C44</f>
        <v>4.3950677572945846E-3</v>
      </c>
      <c r="I44">
        <f>RTD("td.rtd","",$A44,I$1)</f>
        <v>1172025</v>
      </c>
      <c r="J44" s="5">
        <f>RTD("td.rtd","",$A44,J$1)+DATE(1970,1,1)</f>
        <v>44069</v>
      </c>
      <c r="K44" s="6">
        <f xml:space="preserve"> RTD("td.rtd","",$A44,K$1)/86400</f>
        <v>0.56888888888888889</v>
      </c>
      <c r="L44" s="6">
        <f>RTD("td.rtd","",$A44,L$1)/86400</f>
        <v>0.56887731481481485</v>
      </c>
      <c r="M44" s="1">
        <f>RTD("td.rtd","",$A44,M$1)</f>
        <v>18.350000000000001</v>
      </c>
      <c r="N44" s="1">
        <f>RTD("td.rtd","",$A44,N$1)</f>
        <v>3.61</v>
      </c>
      <c r="O44" s="2" t="str">
        <f>RTD("td.rtd","",$A44,O$1)</f>
        <v>2020-08-21 00:00:00.000</v>
      </c>
      <c r="P44" s="4">
        <f>RTD("td.rtd","",$A44,P$1)</f>
        <v>4.4299999999999999E-2</v>
      </c>
    </row>
    <row r="45" spans="1:16" x14ac:dyDescent="0.45">
      <c r="A45" t="s">
        <v>25</v>
      </c>
      <c r="B45" s="2" t="str">
        <f>RTD("td.rtd","",$A45,B$1)</f>
        <v>Prudential Financial, Inc. Common Stock</v>
      </c>
      <c r="C45" s="1">
        <f>RTD("td.rtd","",$A45,C$1)</f>
        <v>68.7</v>
      </c>
      <c r="D45" s="1">
        <f>RTD("td.rtd","",$A45,D$1)</f>
        <v>68.650000000000006</v>
      </c>
      <c r="E45" s="1">
        <f>RTD("td.rtd","",$A45,E$1)</f>
        <v>68.69</v>
      </c>
      <c r="F45" s="1">
        <f>RTD("td.rtd","",$A45,F$1)</f>
        <v>69.099999999999994</v>
      </c>
      <c r="G45" s="1">
        <f>C45-F45</f>
        <v>-0.39999999999999147</v>
      </c>
      <c r="H45" s="7">
        <f>(C45-F45)/C45</f>
        <v>-5.8224163027655231E-3</v>
      </c>
      <c r="I45">
        <f>RTD("td.rtd","",$A45,I$1)</f>
        <v>799045</v>
      </c>
      <c r="J45" s="5">
        <f>RTD("td.rtd","",$A45,J$1)+DATE(1970,1,1)</f>
        <v>44069</v>
      </c>
      <c r="K45" s="6">
        <f xml:space="preserve"> RTD("td.rtd","",$A45,K$1)/86400</f>
        <v>0.56891203703703708</v>
      </c>
      <c r="L45" s="6">
        <f>RTD("td.rtd","",$A45,L$1)/86400</f>
        <v>0.56846064814814812</v>
      </c>
      <c r="M45" s="1" t="e">
        <f>RTD("td.rtd","",$A45,M$1)</f>
        <v>#N/A</v>
      </c>
      <c r="N45" s="1">
        <f>RTD("td.rtd","",$A45,N$1)</f>
        <v>6.37</v>
      </c>
      <c r="O45" s="2" t="str">
        <f>RTD("td.rtd","",$A45,O$1)</f>
        <v>2020-08-24 00:00:00.000</v>
      </c>
      <c r="P45" s="4">
        <f>RTD("td.rtd","",$A45,P$1)</f>
        <v>4.3400000000000001E-2</v>
      </c>
    </row>
    <row r="46" spans="1:16" x14ac:dyDescent="0.45">
      <c r="A46" t="s">
        <v>38</v>
      </c>
      <c r="B46" s="2" t="str">
        <f>RTD("td.rtd","",$A46,B$1)</f>
        <v>Ventas, Inc. Common Stock</v>
      </c>
      <c r="C46" s="1">
        <f>RTD("td.rtd","",$A46,C$1)</f>
        <v>40.951000000000001</v>
      </c>
      <c r="D46" s="1">
        <f>RTD("td.rtd","",$A46,D$1)</f>
        <v>40.950000000000003</v>
      </c>
      <c r="E46" s="1">
        <f>RTD("td.rtd","",$A46,E$1)</f>
        <v>40.97</v>
      </c>
      <c r="F46" s="1">
        <f>RTD("td.rtd","",$A46,F$1)</f>
        <v>41.47</v>
      </c>
      <c r="G46" s="1">
        <f>C46-F46</f>
        <v>-0.51899999999999835</v>
      </c>
      <c r="H46" s="7">
        <f>(C46-F46)/C46</f>
        <v>-1.2673683182339829E-2</v>
      </c>
      <c r="I46">
        <f>RTD("td.rtd","",$A46,I$1)</f>
        <v>691078</v>
      </c>
      <c r="J46" s="5">
        <f>RTD("td.rtd","",$A46,J$1)+DATE(1970,1,1)</f>
        <v>44069</v>
      </c>
      <c r="K46" s="6">
        <f xml:space="preserve"> RTD("td.rtd","",$A46,K$1)/86400</f>
        <v>0.5685648148148148</v>
      </c>
      <c r="L46" s="6">
        <f>RTD("td.rtd","",$A46,L$1)/86400</f>
        <v>0.56887731481481485</v>
      </c>
      <c r="M46" s="1">
        <f>RTD("td.rtd","",$A46,M$1)</f>
        <v>38.6676</v>
      </c>
      <c r="N46" s="1">
        <f>RTD("td.rtd","",$A46,N$1)</f>
        <v>4.34</v>
      </c>
      <c r="O46" s="2" t="str">
        <f>RTD("td.rtd","",$A46,O$1)</f>
        <v>2020-06-30 00:00:00.000</v>
      </c>
      <c r="P46" s="3">
        <f>RTD("td.rtd","",$A46,P$1)</f>
        <v>4.58E-2</v>
      </c>
    </row>
    <row r="47" spans="1:16" x14ac:dyDescent="0.45">
      <c r="A47" t="s">
        <v>12</v>
      </c>
      <c r="B47" s="2" t="str">
        <f>RTD("td.rtd","",$A47,B$1)</f>
        <v>LyondellBasell Industries NV Ordinary Shares Class A (Netherlands)</v>
      </c>
      <c r="C47" s="1">
        <f>RTD("td.rtd","",$A47,C$1)</f>
        <v>68.708100000000002</v>
      </c>
      <c r="D47" s="1">
        <f>RTD("td.rtd","",$A47,D$1)</f>
        <v>68.69</v>
      </c>
      <c r="E47" s="1">
        <f>RTD("td.rtd","",$A47,E$1)</f>
        <v>68.739999999999995</v>
      </c>
      <c r="F47" s="1">
        <f>RTD("td.rtd","",$A47,F$1)</f>
        <v>68.75</v>
      </c>
      <c r="G47" s="1">
        <f>C47-F47</f>
        <v>-4.1899999999998272E-2</v>
      </c>
      <c r="H47" s="7">
        <f>(C47-F47)/C47</f>
        <v>-6.0982620680819681E-4</v>
      </c>
      <c r="I47">
        <f>RTD("td.rtd","",$A47,I$1)</f>
        <v>637758</v>
      </c>
      <c r="J47" s="5">
        <f>RTD("td.rtd","",$A47,J$1)+DATE(1970,1,1)</f>
        <v>44069</v>
      </c>
      <c r="K47" s="6">
        <f xml:space="preserve"> RTD("td.rtd","",$A47,K$1)/86400</f>
        <v>0.56870370370370371</v>
      </c>
      <c r="L47" s="6">
        <f>RTD("td.rtd","",$A47,L$1)/86400</f>
        <v>0.56869212962962967</v>
      </c>
      <c r="M47" s="1">
        <f>RTD("td.rtd","",$A47,M$1)</f>
        <v>11.4491</v>
      </c>
      <c r="N47" s="1">
        <f>RTD("td.rtd","",$A47,N$1)</f>
        <v>6.11</v>
      </c>
      <c r="O47" s="2" t="str">
        <f>RTD("td.rtd","",$A47,O$1)</f>
        <v>2020-08-28 00:00:00.000</v>
      </c>
      <c r="P47" s="4">
        <f>RTD("td.rtd","",$A47,P$1)</f>
        <v>0.03</v>
      </c>
    </row>
    <row r="48" spans="1:16" x14ac:dyDescent="0.45">
      <c r="A48" t="s">
        <v>21</v>
      </c>
      <c r="B48" s="2" t="str">
        <f>RTD("td.rtd","",$A48,B$1)</f>
        <v>Nucor Corporation Common Stock</v>
      </c>
      <c r="C48" s="1">
        <f>RTD("td.rtd","",$A48,C$1)</f>
        <v>45.24</v>
      </c>
      <c r="D48" s="1">
        <f>RTD("td.rtd","",$A48,D$1)</f>
        <v>45.23</v>
      </c>
      <c r="E48" s="1">
        <f>RTD("td.rtd","",$A48,E$1)</f>
        <v>45.25</v>
      </c>
      <c r="F48" s="1">
        <f>RTD("td.rtd","",$A48,F$1)</f>
        <v>45.57</v>
      </c>
      <c r="G48" s="1">
        <f>C48-F48</f>
        <v>-0.32999999999999829</v>
      </c>
      <c r="H48" s="7">
        <f>(C48-F48)/C48</f>
        <v>-7.2944297082227737E-3</v>
      </c>
      <c r="I48">
        <f>RTD("td.rtd","",$A48,I$1)</f>
        <v>474306</v>
      </c>
      <c r="J48" s="5">
        <f>RTD("td.rtd","",$A48,J$1)+DATE(1970,1,1)</f>
        <v>44069</v>
      </c>
      <c r="K48" s="6">
        <f xml:space="preserve"> RTD("td.rtd","",$A48,K$1)/86400</f>
        <v>0.56890046296296293</v>
      </c>
      <c r="L48" s="6">
        <f>RTD("td.rtd","",$A48,L$1)/86400</f>
        <v>0.56814814814814818</v>
      </c>
      <c r="M48" s="1">
        <f>RTD("td.rtd","",$A48,M$1)</f>
        <v>27.4968</v>
      </c>
      <c r="N48" s="1">
        <f>RTD("td.rtd","",$A48,N$1)</f>
        <v>3.53</v>
      </c>
      <c r="O48" s="2" t="str">
        <f>RTD("td.rtd","",$A48,O$1)</f>
        <v>2020-06-29 00:00:00.000</v>
      </c>
      <c r="P48" s="4">
        <f>RTD("td.rtd","",$A48,P$1)</f>
        <v>4.1599999999999998E-2</v>
      </c>
    </row>
    <row r="49" spans="1:16" x14ac:dyDescent="0.45">
      <c r="A49" t="s">
        <v>6</v>
      </c>
      <c r="B49" s="2" t="str">
        <f>RTD("td.rtd","",$A49,B$1)</f>
        <v>General Dynamics Corporation Common Stock</v>
      </c>
      <c r="C49" s="1">
        <f>RTD("td.rtd","",$A49,C$1)</f>
        <v>150.69</v>
      </c>
      <c r="D49" s="1">
        <f>RTD("td.rtd","",$A49,D$1)</f>
        <v>150.68</v>
      </c>
      <c r="E49" s="1">
        <f>RTD("td.rtd","",$A49,E$1)</f>
        <v>150.72999999999999</v>
      </c>
      <c r="F49" s="1">
        <f>RTD("td.rtd","",$A49,F$1)</f>
        <v>151.47</v>
      </c>
      <c r="G49" s="1">
        <f>C49-F49</f>
        <v>-0.78000000000000114</v>
      </c>
      <c r="H49" s="7">
        <f>(C49-F49)/C49</f>
        <v>-5.1761895281704235E-3</v>
      </c>
      <c r="I49">
        <f>RTD("td.rtd","",$A49,I$1)</f>
        <v>392834</v>
      </c>
      <c r="J49" s="5">
        <f>RTD("td.rtd","",$A49,J$1)+DATE(1970,1,1)</f>
        <v>44069</v>
      </c>
      <c r="K49" s="6">
        <f xml:space="preserve"> RTD("td.rtd","",$A49,K$1)/86400</f>
        <v>0.56891203703703708</v>
      </c>
      <c r="L49" s="6">
        <f>RTD("td.rtd","",$A49,L$1)/86400</f>
        <v>0.56891203703703708</v>
      </c>
      <c r="M49" s="1">
        <f>RTD("td.rtd","",$A49,M$1)</f>
        <v>13.616</v>
      </c>
      <c r="N49" s="1">
        <f>RTD("td.rtd","",$A49,N$1)</f>
        <v>2.9</v>
      </c>
      <c r="O49" s="2" t="str">
        <f>RTD("td.rtd","",$A49,O$1)</f>
        <v>2020-10-08 00:00:00.000</v>
      </c>
      <c r="P49" s="4">
        <f>RTD("td.rtd","",$A49,P$1)</f>
        <v>2.8299999999999999E-2</v>
      </c>
    </row>
    <row r="50" spans="1:16" x14ac:dyDescent="0.45">
      <c r="A50" t="s">
        <v>14</v>
      </c>
      <c r="B50" s="2" t="str">
        <f>RTD("td.rtd","",$A50,B$1)</f>
        <v>Meredith Corporation Common Stock</v>
      </c>
      <c r="C50" s="1">
        <f>RTD("td.rtd","",$A50,C$1)</f>
        <v>13.78</v>
      </c>
      <c r="D50" s="1">
        <f>RTD("td.rtd","",$A50,D$1)</f>
        <v>13.78</v>
      </c>
      <c r="E50" s="1">
        <f>RTD("td.rtd","",$A50,E$1)</f>
        <v>13.81</v>
      </c>
      <c r="F50" s="1">
        <f>RTD("td.rtd","",$A50,F$1)</f>
        <v>14.09</v>
      </c>
      <c r="G50" s="1">
        <f>C50-F50</f>
        <v>-0.3100000000000005</v>
      </c>
      <c r="H50" s="7">
        <f>(C50-F50)/C50</f>
        <v>-2.2496371552975365E-2</v>
      </c>
      <c r="I50">
        <f>RTD("td.rtd","",$A50,I$1)</f>
        <v>323260</v>
      </c>
      <c r="J50" s="5">
        <f>RTD("td.rtd","",$A50,J$1)+DATE(1970,1,1)</f>
        <v>44069</v>
      </c>
      <c r="K50" s="6">
        <f xml:space="preserve"> RTD("td.rtd","",$A50,K$1)/86400</f>
        <v>0.5687268518518519</v>
      </c>
      <c r="L50" s="6">
        <f>RTD("td.rtd","",$A50,L$1)/86400</f>
        <v>0.56858796296296299</v>
      </c>
      <c r="M50" s="1" t="e">
        <f>RTD("td.rtd","",$A50,M$1)</f>
        <v>#N/A</v>
      </c>
      <c r="N50" s="1" t="e">
        <f>RTD("td.rtd","",$A50,N$1)</f>
        <v>#N/A</v>
      </c>
      <c r="O50" s="2" t="str">
        <f>RTD("td.rtd","",$A50,O$1)</f>
        <v xml:space="preserve"> </v>
      </c>
      <c r="P50" s="4" t="e">
        <f>RTD("td.rtd","",$A50,P$1)</f>
        <v>#N/A</v>
      </c>
    </row>
    <row r="51" spans="1:16" x14ac:dyDescent="0.45">
      <c r="A51" t="s">
        <v>28</v>
      </c>
      <c r="B51" s="2" t="str">
        <f>RTD("td.rtd","",$A51,B$1)</f>
        <v>Southern Copper Corporation Common Stock</v>
      </c>
      <c r="C51" s="1">
        <f>RTD("td.rtd","",$A51,C$1)</f>
        <v>47</v>
      </c>
      <c r="D51" s="1">
        <f>RTD("td.rtd","",$A51,D$1)</f>
        <v>46.99</v>
      </c>
      <c r="E51" s="1">
        <f>RTD("td.rtd","",$A51,E$1)</f>
        <v>47.01</v>
      </c>
      <c r="F51" s="1">
        <f>RTD("td.rtd","",$A51,F$1)</f>
        <v>46.28</v>
      </c>
      <c r="G51" s="1">
        <f>C51-F51</f>
        <v>0.71999999999999886</v>
      </c>
      <c r="H51" s="7">
        <f>(C51-F51)/C51</f>
        <v>1.5319148936170189E-2</v>
      </c>
      <c r="I51">
        <f>RTD("td.rtd","",$A51,I$1)</f>
        <v>184088</v>
      </c>
      <c r="J51" s="5">
        <f>RTD("td.rtd","",$A51,J$1)+DATE(1970,1,1)</f>
        <v>44069</v>
      </c>
      <c r="K51" s="6">
        <f xml:space="preserve"> RTD("td.rtd","",$A51,K$1)/86400</f>
        <v>0.56890046296296293</v>
      </c>
      <c r="L51" s="6">
        <f>RTD("td.rtd","",$A51,L$1)/86400</f>
        <v>0.56817129629629626</v>
      </c>
      <c r="M51" s="1">
        <f>RTD("td.rtd","",$A51,M$1)</f>
        <v>30.811599999999999</v>
      </c>
      <c r="N51" s="1">
        <f>RTD("td.rtd","",$A51,N$1)</f>
        <v>3.46</v>
      </c>
      <c r="O51" s="2" t="str">
        <f>RTD("td.rtd","",$A51,O$1)</f>
        <v>2020-08-11 00:00:00.000</v>
      </c>
      <c r="P51" s="4">
        <f>RTD("td.rtd","",$A51,P$1)</f>
        <v>4.1599999999999998E-2</v>
      </c>
    </row>
    <row r="52" spans="1:16" x14ac:dyDescent="0.45">
      <c r="A52" t="s">
        <v>30</v>
      </c>
      <c r="B52" s="2" t="str">
        <f>RTD("td.rtd","",$A52,B$1)</f>
        <v>Snap-On Incorporated Common Stock</v>
      </c>
      <c r="C52" s="1">
        <f>RTD("td.rtd","",$A52,C$1)</f>
        <v>147.49</v>
      </c>
      <c r="D52" s="1">
        <f>RTD("td.rtd","",$A52,D$1)</f>
        <v>147.44</v>
      </c>
      <c r="E52" s="1">
        <f>RTD("td.rtd","",$A52,E$1)</f>
        <v>147.6</v>
      </c>
      <c r="F52" s="1">
        <f>RTD("td.rtd","",$A52,F$1)</f>
        <v>147.83000000000001</v>
      </c>
      <c r="G52" s="1">
        <f>C52-F52</f>
        <v>-0.34000000000000341</v>
      </c>
      <c r="H52" s="7">
        <f>(C52-F52)/C52</f>
        <v>-2.3052410332904155E-3</v>
      </c>
      <c r="I52">
        <f>RTD("td.rtd","",$A52,I$1)</f>
        <v>73142</v>
      </c>
      <c r="J52" s="5">
        <f>RTD("td.rtd","",$A52,J$1)+DATE(1970,1,1)</f>
        <v>44069</v>
      </c>
      <c r="K52" s="6">
        <f xml:space="preserve"> RTD("td.rtd","",$A52,K$1)/86400</f>
        <v>0.56891203703703708</v>
      </c>
      <c r="L52" s="6">
        <f>RTD("td.rtd","",$A52,L$1)/86400</f>
        <v>0.56880787037037039</v>
      </c>
      <c r="M52" s="1">
        <f>RTD("td.rtd","",$A52,M$1)</f>
        <v>14.4008</v>
      </c>
      <c r="N52" s="1">
        <f>RTD("td.rtd","",$A52,N$1)</f>
        <v>2.92</v>
      </c>
      <c r="O52" s="2" t="str">
        <f>RTD("td.rtd","",$A52,O$1)</f>
        <v>2020-08-19 00:00:00.000</v>
      </c>
      <c r="P52" s="4">
        <f>RTD("td.rtd","",$A52,P$1)</f>
        <v>6.6699999999999995E-2</v>
      </c>
    </row>
    <row r="53" spans="1:16" x14ac:dyDescent="0.45">
      <c r="A53" t="s">
        <v>63</v>
      </c>
      <c r="B53" s="2" t="str">
        <f>RTD("td.rtd","",$A53,B$1)</f>
        <v>Meituan Dianping Ordinary Shares Class B (Cayman Islands) (PC)</v>
      </c>
      <c r="C53" s="1">
        <f>RTD("td.rtd","",$A53,C$1)</f>
        <v>33.700000000000003</v>
      </c>
      <c r="D53" s="1">
        <f>RTD("td.rtd","",$A53,D$1)</f>
        <v>33.619999999999997</v>
      </c>
      <c r="E53" s="1">
        <f>RTD("td.rtd","",$A53,E$1)</f>
        <v>33.700000000000003</v>
      </c>
      <c r="F53" s="1">
        <f>RTD("td.rtd","",$A53,F$1)</f>
        <v>33.700000000000003</v>
      </c>
      <c r="G53" s="1">
        <f>C53-F53</f>
        <v>0</v>
      </c>
      <c r="H53" s="7">
        <f>(C53-F53)/C53</f>
        <v>0</v>
      </c>
      <c r="I53">
        <f>RTD("td.rtd","",$A53,I$1)</f>
        <v>33084</v>
      </c>
      <c r="J53" s="5">
        <f>RTD("td.rtd","",$A53,J$1)+DATE(1970,1,1)</f>
        <v>44069</v>
      </c>
      <c r="K53" s="6">
        <f xml:space="preserve"> RTD("td.rtd","",$A53,K$1)/86400</f>
        <v>0.5631018518518518</v>
      </c>
      <c r="L53" s="6">
        <f>RTD("td.rtd","",$A53,L$1)/86400</f>
        <v>0.5682638888888889</v>
      </c>
      <c r="M53" s="1">
        <f>RTD("td.rtd","",$A53,M$1)</f>
        <v>606.70000000000005</v>
      </c>
      <c r="N53" s="1" t="e">
        <f>RTD("td.rtd","",$A53,N$1)</f>
        <v>#N/A</v>
      </c>
      <c r="O53" s="2" t="str">
        <f>RTD("td.rtd","",$A53,O$1)</f>
        <v xml:space="preserve"> </v>
      </c>
      <c r="P53" s="3">
        <f>RTD("td.rtd","",$A53,P$1)</f>
        <v>0.1648</v>
      </c>
    </row>
    <row r="54" spans="1:16" x14ac:dyDescent="0.45">
      <c r="A54" t="s">
        <v>40</v>
      </c>
      <c r="B54" s="2" t="str">
        <f>RTD("td.rtd","",$A54,B$1)</f>
        <v>Grupo Aeroportuario Del Pacifico, S.A. B. de C.V. Grupo Aeroportuario Del Pacifi</v>
      </c>
      <c r="C54" s="1">
        <f>RTD("td.rtd","",$A54,C$1)</f>
        <v>76.34</v>
      </c>
      <c r="D54" s="1">
        <f>RTD("td.rtd","",$A54,D$1)</f>
        <v>76.319999999999993</v>
      </c>
      <c r="E54" s="1">
        <f>RTD("td.rtd","",$A54,E$1)</f>
        <v>76.5</v>
      </c>
      <c r="F54" s="1">
        <f>RTD("td.rtd","",$A54,F$1)</f>
        <v>78.27</v>
      </c>
      <c r="G54" s="1">
        <f>C54-F54</f>
        <v>-1.9299999999999926</v>
      </c>
      <c r="H54" s="7">
        <f>(C54-F54)/C54</f>
        <v>-2.5281634791721148E-2</v>
      </c>
      <c r="I54">
        <f>RTD("td.rtd","",$A54,I$1)</f>
        <v>26181</v>
      </c>
      <c r="J54" s="5">
        <f>RTD("td.rtd","",$A54,J$1)+DATE(1970,1,1)</f>
        <v>44069</v>
      </c>
      <c r="K54" s="6">
        <f xml:space="preserve"> RTD("td.rtd","",$A54,K$1)/86400</f>
        <v>0.56876157407407413</v>
      </c>
      <c r="L54" s="6">
        <f>RTD("td.rtd","",$A54,L$1)/86400</f>
        <v>0.56806712962962957</v>
      </c>
      <c r="M54" s="1">
        <f>RTD("td.rtd","",$A54,M$1)</f>
        <v>21.69</v>
      </c>
      <c r="N54" s="1" t="e">
        <f>RTD("td.rtd","",$A54,N$1)</f>
        <v>#N/A</v>
      </c>
      <c r="O54" s="2" t="str">
        <f>RTD("td.rtd","",$A54,O$1)</f>
        <v xml:space="preserve"> </v>
      </c>
      <c r="P54" s="4">
        <f>RTD("td.rtd","",$A54,P$1)</f>
        <v>0.13289999999999999</v>
      </c>
    </row>
  </sheetData>
  <conditionalFormatting sqref="H1:H1048576">
    <cfRule type="colorScale" priority="1">
      <colorScale>
        <cfvo type="num" val="-0.03"/>
        <cfvo type="num" val="0"/>
        <cfvo type="num" val="0.03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14AE244-97B0-4725-AFBE-CCC130F37A3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CSLIM</dc:creator>
  <cp:lastModifiedBy>CSLIM</cp:lastModifiedBy>
  <dcterms:created xsi:type="dcterms:W3CDTF">2020-08-16T06:02:53Z</dcterms:created>
  <dcterms:modified xsi:type="dcterms:W3CDTF">2020-08-26T17:39:15Z</dcterms:modified>
</cp:coreProperties>
</file>